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defaultThemeVersion="166925"/>
  <mc:AlternateContent xmlns:mc="http://schemas.openxmlformats.org/markup-compatibility/2006">
    <mc:Choice Requires="x15">
      <x15ac:absPath xmlns:x15ac="http://schemas.microsoft.com/office/spreadsheetml/2010/11/ac" url="/Users/ap53284/Box/Design/2021-22/CAMPI/Migration/"/>
    </mc:Choice>
  </mc:AlternateContent>
  <xr:revisionPtr revIDLastSave="0" documentId="8_{2DF0A1EF-E011-0747-B115-A39E1F6832EB}" xr6:coauthVersionLast="47" xr6:coauthVersionMax="47" xr10:uidLastSave="{00000000-0000-0000-0000-000000000000}"/>
  <bookViews>
    <workbookView xWindow="820" yWindow="1720" windowWidth="27280" windowHeight="14820" xr2:uid="{00000000-000D-0000-FFFF-FFFF00000000}"/>
  </bookViews>
  <sheets>
    <sheet name="Model" sheetId="3" r:id="rId1"/>
    <sheet name="Definitions and Sourc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39" i="3" l="1"/>
  <c r="S339" i="3"/>
  <c r="R339" i="3"/>
  <c r="Q339" i="3"/>
  <c r="P339" i="3"/>
  <c r="O339" i="3"/>
  <c r="N339" i="3"/>
  <c r="M339" i="3"/>
  <c r="L339" i="3"/>
  <c r="K339" i="3"/>
  <c r="J339" i="3"/>
  <c r="I339" i="3"/>
  <c r="H339" i="3"/>
  <c r="G339" i="3"/>
  <c r="F339" i="3"/>
  <c r="E339" i="3"/>
  <c r="D339" i="3"/>
  <c r="T338" i="3"/>
  <c r="S338" i="3"/>
  <c r="R338" i="3"/>
  <c r="Q338" i="3"/>
  <c r="P338" i="3"/>
  <c r="O338" i="3"/>
  <c r="N338" i="3"/>
  <c r="M338" i="3"/>
  <c r="L338" i="3"/>
  <c r="K338" i="3"/>
  <c r="J338" i="3"/>
  <c r="I338" i="3"/>
  <c r="H338" i="3"/>
  <c r="G338" i="3"/>
  <c r="F338" i="3"/>
  <c r="E338" i="3"/>
  <c r="D338" i="3"/>
  <c r="C339" i="3"/>
  <c r="C338" i="3"/>
  <c r="T335" i="3"/>
  <c r="S335" i="3"/>
  <c r="R335" i="3"/>
  <c r="Q335" i="3"/>
  <c r="P335" i="3"/>
  <c r="O335" i="3"/>
  <c r="N335" i="3"/>
  <c r="M335" i="3"/>
  <c r="L335" i="3"/>
  <c r="K335" i="3"/>
  <c r="J335" i="3"/>
  <c r="I335" i="3"/>
  <c r="H335" i="3"/>
  <c r="G335" i="3"/>
  <c r="F335" i="3"/>
  <c r="E335" i="3"/>
  <c r="D335" i="3"/>
  <c r="T334" i="3"/>
  <c r="S334" i="3"/>
  <c r="R334" i="3"/>
  <c r="Q334" i="3"/>
  <c r="P334" i="3"/>
  <c r="O334" i="3"/>
  <c r="N334" i="3"/>
  <c r="M334" i="3"/>
  <c r="L334" i="3"/>
  <c r="K334" i="3"/>
  <c r="J334" i="3"/>
  <c r="I334" i="3"/>
  <c r="H334" i="3"/>
  <c r="G334" i="3"/>
  <c r="F334" i="3"/>
  <c r="E334" i="3"/>
  <c r="D334" i="3"/>
  <c r="C335" i="3"/>
  <c r="C334" i="3"/>
  <c r="T331" i="3"/>
  <c r="S331" i="3"/>
  <c r="R331" i="3"/>
  <c r="Q331" i="3"/>
  <c r="P331" i="3"/>
  <c r="O331" i="3"/>
  <c r="N331" i="3"/>
  <c r="M331" i="3"/>
  <c r="L331" i="3"/>
  <c r="K331" i="3"/>
  <c r="J331" i="3"/>
  <c r="I331" i="3"/>
  <c r="H331" i="3"/>
  <c r="G331" i="3"/>
  <c r="F331" i="3"/>
  <c r="E331" i="3"/>
  <c r="D331" i="3"/>
  <c r="T330" i="3"/>
  <c r="S330" i="3"/>
  <c r="R330" i="3"/>
  <c r="Q330" i="3"/>
  <c r="P330" i="3"/>
  <c r="O330" i="3"/>
  <c r="N330" i="3"/>
  <c r="M330" i="3"/>
  <c r="L330" i="3"/>
  <c r="K330" i="3"/>
  <c r="J330" i="3"/>
  <c r="I330" i="3"/>
  <c r="H330" i="3"/>
  <c r="G330" i="3"/>
  <c r="F330" i="3"/>
  <c r="E330" i="3"/>
  <c r="D330" i="3"/>
  <c r="C331" i="3"/>
  <c r="C330" i="3"/>
  <c r="T327" i="3"/>
  <c r="S327" i="3"/>
  <c r="R327" i="3"/>
  <c r="Q327" i="3"/>
  <c r="P327" i="3"/>
  <c r="O327" i="3"/>
  <c r="N327" i="3"/>
  <c r="M327" i="3"/>
  <c r="L327" i="3"/>
  <c r="K327" i="3"/>
  <c r="J327" i="3"/>
  <c r="I327" i="3"/>
  <c r="H327" i="3"/>
  <c r="G327" i="3"/>
  <c r="F327" i="3"/>
  <c r="E327" i="3"/>
  <c r="D327" i="3"/>
  <c r="T326" i="3"/>
  <c r="S326" i="3"/>
  <c r="R326" i="3"/>
  <c r="Q326" i="3"/>
  <c r="P326" i="3"/>
  <c r="O326" i="3"/>
  <c r="N326" i="3"/>
  <c r="M326" i="3"/>
  <c r="L326" i="3"/>
  <c r="K326" i="3"/>
  <c r="J326" i="3"/>
  <c r="I326" i="3"/>
  <c r="H326" i="3"/>
  <c r="G326" i="3"/>
  <c r="F326" i="3"/>
  <c r="E326" i="3"/>
  <c r="D326" i="3"/>
  <c r="C327" i="3"/>
  <c r="C326" i="3"/>
  <c r="AW277" i="3"/>
  <c r="C277" i="3"/>
  <c r="AW144" i="3"/>
  <c r="AW142" i="3"/>
  <c r="AV142" i="3"/>
  <c r="AU142" i="3"/>
  <c r="AT142" i="3"/>
  <c r="AS142" i="3"/>
  <c r="AR142" i="3"/>
  <c r="AQ142" i="3"/>
  <c r="AP142" i="3"/>
  <c r="AW140" i="3"/>
  <c r="AV140" i="3"/>
  <c r="AU140" i="3"/>
  <c r="AT140" i="3"/>
  <c r="AS140" i="3"/>
  <c r="AR140" i="3"/>
  <c r="AQ140" i="3"/>
  <c r="AP140" i="3"/>
  <c r="T349" i="3"/>
  <c r="T342" i="3"/>
  <c r="T343" i="3"/>
  <c r="T344" i="3"/>
  <c r="T345" i="3"/>
  <c r="T320" i="3"/>
  <c r="T321" i="3"/>
  <c r="T322" i="3"/>
  <c r="T323" i="3"/>
  <c r="T316" i="3"/>
  <c r="T317" i="3"/>
  <c r="T312" i="3"/>
  <c r="T313" i="3"/>
  <c r="T308" i="3"/>
  <c r="T309" i="3"/>
  <c r="T304" i="3"/>
  <c r="T305" i="3"/>
  <c r="T298" i="3"/>
  <c r="T295" i="3"/>
  <c r="T290" i="3"/>
  <c r="T291" i="3"/>
  <c r="T286" i="3"/>
  <c r="T287" i="3"/>
  <c r="T299" i="3" s="1"/>
  <c r="T282" i="3"/>
  <c r="T283" i="3"/>
  <c r="AW146" i="3"/>
  <c r="AW195" i="3"/>
  <c r="AW182" i="3"/>
  <c r="AW184" i="3"/>
  <c r="AW187" i="3"/>
  <c r="AW190" i="3"/>
  <c r="AW196" i="3"/>
  <c r="AW193" i="3"/>
  <c r="AV193" i="3"/>
  <c r="AU193" i="3"/>
  <c r="AT193" i="3"/>
  <c r="AS193" i="3"/>
  <c r="AR193" i="3"/>
  <c r="AQ193" i="3"/>
  <c r="AP193" i="3"/>
  <c r="AW143" i="3"/>
  <c r="AW137" i="3"/>
  <c r="AW134" i="3"/>
  <c r="AW131" i="3"/>
  <c r="AW129" i="3"/>
  <c r="AW84" i="3"/>
  <c r="AW81" i="3"/>
  <c r="AW78" i="3"/>
  <c r="AW76" i="3"/>
  <c r="AW90" i="3"/>
  <c r="AW89" i="3"/>
  <c r="AW87" i="3"/>
  <c r="AV87" i="3"/>
  <c r="AU87" i="3"/>
  <c r="AT87" i="3"/>
  <c r="AS87" i="3"/>
  <c r="AR87" i="3"/>
  <c r="AQ87" i="3"/>
  <c r="AP87" i="3"/>
  <c r="AW245" i="3"/>
  <c r="AW243" i="3"/>
  <c r="AW241" i="3"/>
  <c r="AW238" i="3"/>
  <c r="AW240" i="3" s="1"/>
  <c r="AW244" i="3" s="1"/>
  <c r="AW237" i="3"/>
  <c r="AW239" i="3" s="1"/>
  <c r="AW232" i="3"/>
  <c r="AW234" i="3" s="1"/>
  <c r="AW231" i="3"/>
  <c r="AW233" i="3" s="1"/>
  <c r="AW226" i="3"/>
  <c r="AW224" i="3"/>
  <c r="AW225" i="3" s="1"/>
  <c r="AW221" i="3"/>
  <c r="AW222" i="3" s="1"/>
  <c r="AW218" i="3"/>
  <c r="AW219" i="3" s="1"/>
  <c r="AW215" i="3"/>
  <c r="AW213" i="3"/>
  <c r="AW214" i="3" s="1"/>
  <c r="AW209" i="3"/>
  <c r="AW210" i="3" s="1"/>
  <c r="T294" i="3" s="1"/>
  <c r="AW206" i="3"/>
  <c r="AW207" i="3" s="1"/>
  <c r="AW176" i="3"/>
  <c r="AW174" i="3"/>
  <c r="AW175" i="3" s="1"/>
  <c r="AW172" i="3"/>
  <c r="AW173" i="3" s="1"/>
  <c r="AW167" i="3"/>
  <c r="AW169" i="3" s="1"/>
  <c r="AW166" i="3"/>
  <c r="AW168" i="3" s="1"/>
  <c r="AW161" i="3"/>
  <c r="AW162" i="3" s="1"/>
  <c r="AW163" i="3" s="1"/>
  <c r="AW267" i="3" s="1"/>
  <c r="AW154" i="3"/>
  <c r="AW155" i="3" s="1"/>
  <c r="AW156" i="3" s="1"/>
  <c r="AW261" i="3" s="1"/>
  <c r="AW123" i="3"/>
  <c r="AW121" i="3"/>
  <c r="AW122" i="3" s="1"/>
  <c r="AW119" i="3"/>
  <c r="AW120" i="3" s="1"/>
  <c r="AW114" i="3"/>
  <c r="AW116" i="3" s="1"/>
  <c r="AW113" i="3"/>
  <c r="AW115" i="3" s="1"/>
  <c r="AW125" i="3" s="1"/>
  <c r="AW124" i="3" s="1"/>
  <c r="AW272" i="3" s="1"/>
  <c r="AW108" i="3"/>
  <c r="AW109" i="3" s="1"/>
  <c r="AW110" i="3" s="1"/>
  <c r="AW266" i="3" s="1"/>
  <c r="AW101" i="3"/>
  <c r="AW102" i="3" s="1"/>
  <c r="AW103" i="3" s="1"/>
  <c r="AW260" i="3" s="1"/>
  <c r="AW70" i="3"/>
  <c r="AW69" i="3"/>
  <c r="AW68" i="3"/>
  <c r="AW66" i="3"/>
  <c r="AW67" i="3" s="1"/>
  <c r="AW61" i="3"/>
  <c r="AW63" i="3" s="1"/>
  <c r="AW60" i="3"/>
  <c r="AW62" i="3" s="1"/>
  <c r="AW55" i="3"/>
  <c r="AW56" i="3" s="1"/>
  <c r="AW57" i="3" s="1"/>
  <c r="AW265" i="3" s="1"/>
  <c r="AW49" i="3"/>
  <c r="AW50" i="3" s="1"/>
  <c r="S317" i="3"/>
  <c r="R317" i="3"/>
  <c r="Q317" i="3"/>
  <c r="P317" i="3"/>
  <c r="O317" i="3"/>
  <c r="N317" i="3"/>
  <c r="M317" i="3"/>
  <c r="L317" i="3"/>
  <c r="K317" i="3"/>
  <c r="J317" i="3"/>
  <c r="I317" i="3"/>
  <c r="H317" i="3"/>
  <c r="G317" i="3"/>
  <c r="F317" i="3"/>
  <c r="E317" i="3"/>
  <c r="D317" i="3"/>
  <c r="C317" i="3"/>
  <c r="AV237" i="3"/>
  <c r="AV239" i="3" s="1"/>
  <c r="AU237" i="3"/>
  <c r="AU239" i="3" s="1"/>
  <c r="AT237" i="3"/>
  <c r="AT239" i="3" s="1"/>
  <c r="AS237" i="3"/>
  <c r="AS239" i="3" s="1"/>
  <c r="AR237" i="3"/>
  <c r="AR239" i="3" s="1"/>
  <c r="AQ237" i="3"/>
  <c r="AQ239" i="3" s="1"/>
  <c r="AP237" i="3"/>
  <c r="AP239" i="3" s="1"/>
  <c r="AO237" i="3"/>
  <c r="AO239" i="3" s="1"/>
  <c r="AN237" i="3"/>
  <c r="AN239" i="3" s="1"/>
  <c r="AM237" i="3"/>
  <c r="AM239" i="3" s="1"/>
  <c r="AL237" i="3"/>
  <c r="AL239" i="3" s="1"/>
  <c r="AK237" i="3"/>
  <c r="AK239" i="3" s="1"/>
  <c r="AJ237" i="3"/>
  <c r="AJ239" i="3" s="1"/>
  <c r="AI237" i="3"/>
  <c r="AI239" i="3" s="1"/>
  <c r="AH237" i="3"/>
  <c r="AH239" i="3" s="1"/>
  <c r="AG237" i="3"/>
  <c r="AG239" i="3" s="1"/>
  <c r="AF237" i="3"/>
  <c r="AF239" i="3" s="1"/>
  <c r="AE237" i="3"/>
  <c r="AE239" i="3" s="1"/>
  <c r="AD237" i="3"/>
  <c r="AD239" i="3" s="1"/>
  <c r="AC237" i="3"/>
  <c r="AC239" i="3" s="1"/>
  <c r="AB237" i="3"/>
  <c r="AB239" i="3" s="1"/>
  <c r="AA237" i="3"/>
  <c r="AA239" i="3" s="1"/>
  <c r="Z237" i="3"/>
  <c r="Z239" i="3" s="1"/>
  <c r="Y237" i="3"/>
  <c r="Y239" i="3" s="1"/>
  <c r="X237" i="3"/>
  <c r="X239" i="3" s="1"/>
  <c r="W237" i="3"/>
  <c r="W239" i="3" s="1"/>
  <c r="V237" i="3"/>
  <c r="V239" i="3" s="1"/>
  <c r="U237" i="3"/>
  <c r="U239" i="3" s="1"/>
  <c r="T237" i="3"/>
  <c r="T239" i="3" s="1"/>
  <c r="S237" i="3"/>
  <c r="S239" i="3" s="1"/>
  <c r="R237" i="3"/>
  <c r="R239" i="3" s="1"/>
  <c r="Q237" i="3"/>
  <c r="Q239" i="3" s="1"/>
  <c r="P237" i="3"/>
  <c r="P239" i="3" s="1"/>
  <c r="O237" i="3"/>
  <c r="O239" i="3" s="1"/>
  <c r="N237" i="3"/>
  <c r="N239" i="3" s="1"/>
  <c r="M237" i="3"/>
  <c r="M239" i="3" s="1"/>
  <c r="L237" i="3"/>
  <c r="L239" i="3" s="1"/>
  <c r="K237" i="3"/>
  <c r="K239" i="3" s="1"/>
  <c r="J237" i="3"/>
  <c r="J239" i="3" s="1"/>
  <c r="I237" i="3"/>
  <c r="I239" i="3" s="1"/>
  <c r="H237" i="3"/>
  <c r="H239" i="3" s="1"/>
  <c r="G237" i="3"/>
  <c r="G239" i="3" s="1"/>
  <c r="F237" i="3"/>
  <c r="F239" i="3" s="1"/>
  <c r="E237" i="3"/>
  <c r="E239" i="3" s="1"/>
  <c r="D237" i="3"/>
  <c r="D239" i="3" s="1"/>
  <c r="C237" i="3"/>
  <c r="C239" i="3" s="1"/>
  <c r="AV221" i="3"/>
  <c r="AV222" i="3" s="1"/>
  <c r="AU221" i="3"/>
  <c r="AU222" i="3" s="1"/>
  <c r="AT221" i="3"/>
  <c r="AT222" i="3" s="1"/>
  <c r="AS221" i="3"/>
  <c r="AS222" i="3" s="1"/>
  <c r="AR221" i="3"/>
  <c r="AR222" i="3" s="1"/>
  <c r="AQ221" i="3"/>
  <c r="AQ222" i="3" s="1"/>
  <c r="AP221" i="3"/>
  <c r="AP222" i="3" s="1"/>
  <c r="AO221" i="3"/>
  <c r="AO222" i="3" s="1"/>
  <c r="AN221" i="3"/>
  <c r="AN222" i="3" s="1"/>
  <c r="AM221" i="3"/>
  <c r="AM222" i="3" s="1"/>
  <c r="AL221" i="3"/>
  <c r="AL222" i="3" s="1"/>
  <c r="AK221" i="3"/>
  <c r="AK222" i="3" s="1"/>
  <c r="AJ221" i="3"/>
  <c r="AJ222" i="3" s="1"/>
  <c r="AI221" i="3"/>
  <c r="AI222" i="3" s="1"/>
  <c r="AH221" i="3"/>
  <c r="AH222" i="3" s="1"/>
  <c r="AG221" i="3"/>
  <c r="AG222" i="3" s="1"/>
  <c r="AF221" i="3"/>
  <c r="AF222" i="3" s="1"/>
  <c r="AE221" i="3"/>
  <c r="AE222" i="3" s="1"/>
  <c r="AD221" i="3"/>
  <c r="AD222" i="3" s="1"/>
  <c r="AC221" i="3"/>
  <c r="AC222" i="3" s="1"/>
  <c r="AB221" i="3"/>
  <c r="AB222" i="3" s="1"/>
  <c r="AA221" i="3"/>
  <c r="AA222" i="3" s="1"/>
  <c r="Z221" i="3"/>
  <c r="Z222" i="3" s="1"/>
  <c r="Y221" i="3"/>
  <c r="Y222" i="3" s="1"/>
  <c r="X221" i="3"/>
  <c r="X222" i="3" s="1"/>
  <c r="W221" i="3"/>
  <c r="W222" i="3" s="1"/>
  <c r="V221" i="3"/>
  <c r="V222" i="3" s="1"/>
  <c r="U221" i="3"/>
  <c r="U222" i="3" s="1"/>
  <c r="T221" i="3"/>
  <c r="T222" i="3" s="1"/>
  <c r="S221" i="3"/>
  <c r="S222" i="3" s="1"/>
  <c r="R221" i="3"/>
  <c r="R222" i="3" s="1"/>
  <c r="Q221" i="3"/>
  <c r="Q222" i="3" s="1"/>
  <c r="P221" i="3"/>
  <c r="P222" i="3" s="1"/>
  <c r="O221" i="3"/>
  <c r="O222" i="3" s="1"/>
  <c r="N221" i="3"/>
  <c r="N222" i="3" s="1"/>
  <c r="M221" i="3"/>
  <c r="M222" i="3" s="1"/>
  <c r="L221" i="3"/>
  <c r="L222" i="3" s="1"/>
  <c r="K221" i="3"/>
  <c r="K222" i="3" s="1"/>
  <c r="J221" i="3"/>
  <c r="J222" i="3" s="1"/>
  <c r="I221" i="3"/>
  <c r="I222" i="3" s="1"/>
  <c r="H221" i="3"/>
  <c r="H222" i="3" s="1"/>
  <c r="G221" i="3"/>
  <c r="G222" i="3" s="1"/>
  <c r="F221" i="3"/>
  <c r="F222" i="3" s="1"/>
  <c r="E221" i="3"/>
  <c r="E222" i="3" s="1"/>
  <c r="D221" i="3"/>
  <c r="D222" i="3" s="1"/>
  <c r="C221" i="3"/>
  <c r="C222" i="3" s="1"/>
  <c r="C226"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R224" i="3"/>
  <c r="Q224" i="3"/>
  <c r="P224" i="3"/>
  <c r="O224" i="3"/>
  <c r="N224" i="3"/>
  <c r="M224" i="3"/>
  <c r="L224" i="3"/>
  <c r="K224" i="3"/>
  <c r="J224" i="3"/>
  <c r="I224" i="3"/>
  <c r="H224" i="3"/>
  <c r="G224" i="3"/>
  <c r="F224" i="3"/>
  <c r="E224" i="3"/>
  <c r="D224" i="3"/>
  <c r="C224" i="3"/>
  <c r="AV218" i="3"/>
  <c r="AV219" i="3" s="1"/>
  <c r="AU218" i="3"/>
  <c r="AU219" i="3" s="1"/>
  <c r="AT218" i="3"/>
  <c r="AT219" i="3" s="1"/>
  <c r="AS218" i="3"/>
  <c r="AS219" i="3" s="1"/>
  <c r="AR218" i="3"/>
  <c r="AR219" i="3" s="1"/>
  <c r="AQ218" i="3"/>
  <c r="AQ219" i="3" s="1"/>
  <c r="AP218" i="3"/>
  <c r="AP219" i="3" s="1"/>
  <c r="AO218" i="3"/>
  <c r="AO219" i="3" s="1"/>
  <c r="AN218" i="3"/>
  <c r="AN219" i="3" s="1"/>
  <c r="AM218" i="3"/>
  <c r="AM219" i="3" s="1"/>
  <c r="AL218" i="3"/>
  <c r="AL219" i="3" s="1"/>
  <c r="AK218" i="3"/>
  <c r="AK219" i="3" s="1"/>
  <c r="AJ218" i="3"/>
  <c r="AJ219" i="3" s="1"/>
  <c r="AI218" i="3"/>
  <c r="AI219" i="3" s="1"/>
  <c r="AH218" i="3"/>
  <c r="AH219" i="3" s="1"/>
  <c r="AG218" i="3"/>
  <c r="AG219" i="3" s="1"/>
  <c r="AF218" i="3"/>
  <c r="AF219" i="3" s="1"/>
  <c r="AE218" i="3"/>
  <c r="AE219" i="3" s="1"/>
  <c r="AD218" i="3"/>
  <c r="AD219" i="3" s="1"/>
  <c r="AC218" i="3"/>
  <c r="AC219" i="3" s="1"/>
  <c r="AB218" i="3"/>
  <c r="AB219" i="3" s="1"/>
  <c r="AA218" i="3"/>
  <c r="AA219" i="3" s="1"/>
  <c r="Z218" i="3"/>
  <c r="Z219" i="3" s="1"/>
  <c r="Y218" i="3"/>
  <c r="Y219" i="3" s="1"/>
  <c r="X218" i="3"/>
  <c r="X219" i="3" s="1"/>
  <c r="W218" i="3"/>
  <c r="W219" i="3" s="1"/>
  <c r="V218" i="3"/>
  <c r="V219" i="3" s="1"/>
  <c r="U218" i="3"/>
  <c r="U219" i="3" s="1"/>
  <c r="T218" i="3"/>
  <c r="T219" i="3" s="1"/>
  <c r="S218" i="3"/>
  <c r="S219" i="3" s="1"/>
  <c r="R218" i="3"/>
  <c r="R219" i="3" s="1"/>
  <c r="Q218" i="3"/>
  <c r="Q219" i="3" s="1"/>
  <c r="P218" i="3"/>
  <c r="P219" i="3" s="1"/>
  <c r="O218" i="3"/>
  <c r="O219" i="3" s="1"/>
  <c r="N218" i="3"/>
  <c r="N219" i="3" s="1"/>
  <c r="M218" i="3"/>
  <c r="M219" i="3" s="1"/>
  <c r="L218" i="3"/>
  <c r="L219" i="3" s="1"/>
  <c r="K218" i="3"/>
  <c r="K219" i="3" s="1"/>
  <c r="J218" i="3"/>
  <c r="J219" i="3" s="1"/>
  <c r="I218" i="3"/>
  <c r="I219" i="3" s="1"/>
  <c r="H218" i="3"/>
  <c r="H219" i="3" s="1"/>
  <c r="G218" i="3"/>
  <c r="G219" i="3" s="1"/>
  <c r="F218" i="3"/>
  <c r="F219" i="3" s="1"/>
  <c r="E218" i="3"/>
  <c r="E219" i="3" s="1"/>
  <c r="D218" i="3"/>
  <c r="D219" i="3" s="1"/>
  <c r="C218" i="3"/>
  <c r="C219" i="3" s="1"/>
  <c r="T350" i="3" l="1"/>
  <c r="T300" i="3"/>
  <c r="T348" i="3" s="1"/>
  <c r="T301" i="3"/>
  <c r="AW242" i="3"/>
  <c r="AW197" i="3"/>
  <c r="AW199" i="3" s="1"/>
  <c r="AW211" i="3"/>
  <c r="AW262" i="3" s="1"/>
  <c r="AW216" i="3"/>
  <c r="AW91" i="3"/>
  <c r="AW93" i="3" s="1"/>
  <c r="AW259" i="3"/>
  <c r="AW72" i="3"/>
  <c r="AW227" i="3"/>
  <c r="AW228" i="3"/>
  <c r="AW179" i="3"/>
  <c r="AW200" i="3" s="1"/>
  <c r="AW255" i="3" s="1"/>
  <c r="AW247" i="3"/>
  <c r="AW246" i="3" s="1"/>
  <c r="AW274" i="3" s="1"/>
  <c r="AW126" i="3"/>
  <c r="AW147" i="3" s="1"/>
  <c r="AW254" i="3" s="1"/>
  <c r="AW178" i="3"/>
  <c r="AW177" i="3" s="1"/>
  <c r="AW273" i="3" s="1"/>
  <c r="AV195" i="3"/>
  <c r="AU195" i="3"/>
  <c r="AT195" i="3"/>
  <c r="AS195" i="3"/>
  <c r="AR195" i="3"/>
  <c r="AQ195" i="3"/>
  <c r="AP195" i="3"/>
  <c r="AO195" i="3"/>
  <c r="AN195" i="3"/>
  <c r="AM195" i="3"/>
  <c r="AL195" i="3"/>
  <c r="AK195" i="3"/>
  <c r="AJ195" i="3"/>
  <c r="AI195" i="3"/>
  <c r="AH195" i="3"/>
  <c r="AG195" i="3"/>
  <c r="AF195" i="3"/>
  <c r="AE195" i="3"/>
  <c r="AD195" i="3"/>
  <c r="AC195" i="3"/>
  <c r="AB195" i="3"/>
  <c r="AA195" i="3"/>
  <c r="Z195" i="3"/>
  <c r="Y195" i="3"/>
  <c r="X195" i="3"/>
  <c r="W195" i="3"/>
  <c r="V195" i="3"/>
  <c r="U195" i="3"/>
  <c r="T195" i="3"/>
  <c r="S195" i="3"/>
  <c r="R195" i="3"/>
  <c r="Q195" i="3"/>
  <c r="P195" i="3"/>
  <c r="O195" i="3"/>
  <c r="N195" i="3"/>
  <c r="M195" i="3"/>
  <c r="L195" i="3"/>
  <c r="K195" i="3"/>
  <c r="J195" i="3"/>
  <c r="I195" i="3"/>
  <c r="H195" i="3"/>
  <c r="G195" i="3"/>
  <c r="F195" i="3"/>
  <c r="E195" i="3"/>
  <c r="D195" i="3"/>
  <c r="C195" i="3"/>
  <c r="AO193" i="3"/>
  <c r="AN193" i="3"/>
  <c r="AM193" i="3"/>
  <c r="AL193" i="3"/>
  <c r="AK193" i="3"/>
  <c r="AJ193" i="3"/>
  <c r="AI193" i="3"/>
  <c r="AH193" i="3"/>
  <c r="AG193" i="3"/>
  <c r="AF193" i="3"/>
  <c r="AE193" i="3"/>
  <c r="AD193" i="3"/>
  <c r="AC193" i="3"/>
  <c r="AB193" i="3"/>
  <c r="AA193" i="3"/>
  <c r="Z193" i="3"/>
  <c r="Y193" i="3"/>
  <c r="X193" i="3"/>
  <c r="W193" i="3"/>
  <c r="V193" i="3"/>
  <c r="U193" i="3"/>
  <c r="T193" i="3"/>
  <c r="S193" i="3"/>
  <c r="R193" i="3"/>
  <c r="Q193" i="3"/>
  <c r="P193" i="3"/>
  <c r="O193" i="3"/>
  <c r="N193" i="3"/>
  <c r="M193" i="3"/>
  <c r="L193" i="3"/>
  <c r="K193" i="3"/>
  <c r="J193" i="3"/>
  <c r="I193" i="3"/>
  <c r="H193" i="3"/>
  <c r="G193" i="3"/>
  <c r="F193" i="3"/>
  <c r="E193" i="3"/>
  <c r="D193" i="3"/>
  <c r="C193"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H142" i="3"/>
  <c r="G142" i="3"/>
  <c r="F142" i="3"/>
  <c r="E142" i="3"/>
  <c r="D142" i="3"/>
  <c r="C142" i="3"/>
  <c r="AO140" i="3"/>
  <c r="AN140" i="3"/>
  <c r="AM140" i="3"/>
  <c r="AL140" i="3"/>
  <c r="AK140" i="3"/>
  <c r="AJ140" i="3"/>
  <c r="AI140" i="3"/>
  <c r="AH140" i="3"/>
  <c r="AG140" i="3"/>
  <c r="AF140" i="3"/>
  <c r="AE140" i="3"/>
  <c r="AD140" i="3"/>
  <c r="AC140" i="3"/>
  <c r="AB140" i="3"/>
  <c r="AA140" i="3"/>
  <c r="Z140" i="3"/>
  <c r="Y140" i="3"/>
  <c r="X140" i="3"/>
  <c r="W140" i="3"/>
  <c r="V140" i="3"/>
  <c r="U140" i="3"/>
  <c r="T140" i="3"/>
  <c r="S140" i="3"/>
  <c r="R140" i="3"/>
  <c r="Q140" i="3"/>
  <c r="P140" i="3"/>
  <c r="O140" i="3"/>
  <c r="N140" i="3"/>
  <c r="M140" i="3"/>
  <c r="L140" i="3"/>
  <c r="K140" i="3"/>
  <c r="J140" i="3"/>
  <c r="I140" i="3"/>
  <c r="H140" i="3"/>
  <c r="G140" i="3"/>
  <c r="F140" i="3"/>
  <c r="E140" i="3"/>
  <c r="D140" i="3"/>
  <c r="C140" i="3"/>
  <c r="AV89" i="3"/>
  <c r="AU89" i="3"/>
  <c r="AT89" i="3"/>
  <c r="AS89" i="3"/>
  <c r="AR89" i="3"/>
  <c r="AQ89" i="3"/>
  <c r="AP89"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F87" i="3"/>
  <c r="E87" i="3"/>
  <c r="D87" i="3"/>
  <c r="C87"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AW248" i="3" l="1"/>
  <c r="AW256" i="3" s="1"/>
  <c r="AW268" i="3"/>
  <c r="AW278" i="3" s="1"/>
  <c r="AW71" i="3"/>
  <c r="AW73" i="3" s="1"/>
  <c r="AW94" i="3" s="1"/>
  <c r="AW253" i="3" s="1"/>
  <c r="BR165" i="3"/>
  <c r="BP171" i="3"/>
  <c r="AU226" i="3"/>
  <c r="AT226" i="3"/>
  <c r="AS226" i="3"/>
  <c r="AR226" i="3"/>
  <c r="AQ226" i="3"/>
  <c r="AP226" i="3"/>
  <c r="AO226" i="3"/>
  <c r="AN226" i="3"/>
  <c r="AM226" i="3"/>
  <c r="AL226" i="3"/>
  <c r="AK226" i="3"/>
  <c r="AJ226" i="3"/>
  <c r="AI226" i="3"/>
  <c r="AH226" i="3"/>
  <c r="AG226" i="3"/>
  <c r="AF226" i="3"/>
  <c r="AE226" i="3"/>
  <c r="AD226" i="3"/>
  <c r="AC226" i="3"/>
  <c r="AB226" i="3"/>
  <c r="AA226" i="3"/>
  <c r="Z226" i="3"/>
  <c r="Y226" i="3"/>
  <c r="X226" i="3"/>
  <c r="W226" i="3"/>
  <c r="V226" i="3"/>
  <c r="U226" i="3"/>
  <c r="T226" i="3"/>
  <c r="S226" i="3"/>
  <c r="R226" i="3"/>
  <c r="Q226" i="3"/>
  <c r="P226" i="3"/>
  <c r="O226" i="3"/>
  <c r="N226" i="3"/>
  <c r="M226" i="3"/>
  <c r="L226" i="3"/>
  <c r="K226" i="3"/>
  <c r="J226" i="3"/>
  <c r="I226" i="3"/>
  <c r="H226" i="3"/>
  <c r="G226" i="3"/>
  <c r="F226" i="3"/>
  <c r="E226" i="3"/>
  <c r="D226" i="3"/>
  <c r="AV226" i="3"/>
  <c r="AE232" i="3"/>
  <c r="AE234" i="3" s="1"/>
  <c r="AD232" i="3"/>
  <c r="AD234" i="3" s="1"/>
  <c r="AC232" i="3"/>
  <c r="AC234" i="3" s="1"/>
  <c r="AB232" i="3"/>
  <c r="AB234" i="3" s="1"/>
  <c r="AA232" i="3"/>
  <c r="AA234" i="3" s="1"/>
  <c r="Z232" i="3"/>
  <c r="Z234" i="3" s="1"/>
  <c r="Y232" i="3"/>
  <c r="Y234" i="3" s="1"/>
  <c r="X232" i="3"/>
  <c r="X234" i="3" s="1"/>
  <c r="W232" i="3"/>
  <c r="W234" i="3" s="1"/>
  <c r="V232" i="3"/>
  <c r="V234" i="3" s="1"/>
  <c r="U232" i="3"/>
  <c r="U234" i="3" s="1"/>
  <c r="T232" i="3"/>
  <c r="T234" i="3" s="1"/>
  <c r="S232" i="3"/>
  <c r="S234" i="3" s="1"/>
  <c r="R232" i="3"/>
  <c r="R234" i="3" s="1"/>
  <c r="Q232" i="3"/>
  <c r="Q234" i="3" s="1"/>
  <c r="P232" i="3"/>
  <c r="P234" i="3" s="1"/>
  <c r="O232" i="3"/>
  <c r="O234" i="3" s="1"/>
  <c r="N232" i="3"/>
  <c r="N234" i="3" s="1"/>
  <c r="M232" i="3"/>
  <c r="M234" i="3" s="1"/>
  <c r="L232" i="3"/>
  <c r="L234" i="3" s="1"/>
  <c r="K232" i="3"/>
  <c r="K234" i="3" s="1"/>
  <c r="J232" i="3"/>
  <c r="J234" i="3" s="1"/>
  <c r="I232" i="3"/>
  <c r="I234" i="3" s="1"/>
  <c r="H232" i="3"/>
  <c r="H234" i="3" s="1"/>
  <c r="G232" i="3"/>
  <c r="G234" i="3" s="1"/>
  <c r="F232" i="3"/>
  <c r="F234" i="3" s="1"/>
  <c r="E232" i="3"/>
  <c r="E234" i="3" s="1"/>
  <c r="D232" i="3"/>
  <c r="D234" i="3" s="1"/>
  <c r="C232" i="3"/>
  <c r="C234" i="3" s="1"/>
  <c r="AU243" i="3"/>
  <c r="AT243" i="3"/>
  <c r="AS243" i="3"/>
  <c r="AR243" i="3"/>
  <c r="AQ243" i="3"/>
  <c r="AP243" i="3"/>
  <c r="AO243" i="3"/>
  <c r="AN243" i="3"/>
  <c r="AM243" i="3"/>
  <c r="AL243" i="3"/>
  <c r="AK243" i="3"/>
  <c r="AJ243" i="3"/>
  <c r="AI243" i="3"/>
  <c r="AH243" i="3"/>
  <c r="AG243" i="3"/>
  <c r="AF243" i="3"/>
  <c r="AE243" i="3"/>
  <c r="AD243" i="3"/>
  <c r="AC243" i="3"/>
  <c r="AB243" i="3"/>
  <c r="AA243" i="3"/>
  <c r="Z243" i="3"/>
  <c r="Y243" i="3"/>
  <c r="X243" i="3"/>
  <c r="W243" i="3"/>
  <c r="V243" i="3"/>
  <c r="U243" i="3"/>
  <c r="T243" i="3"/>
  <c r="S243" i="3"/>
  <c r="R243" i="3"/>
  <c r="Q243" i="3"/>
  <c r="P243" i="3"/>
  <c r="O243" i="3"/>
  <c r="N243" i="3"/>
  <c r="M243" i="3"/>
  <c r="L243" i="3"/>
  <c r="K243" i="3"/>
  <c r="J243" i="3"/>
  <c r="I243" i="3"/>
  <c r="H243" i="3"/>
  <c r="G243" i="3"/>
  <c r="F243" i="3"/>
  <c r="E243" i="3"/>
  <c r="D243" i="3"/>
  <c r="C243" i="3"/>
  <c r="AU241" i="3"/>
  <c r="AT241" i="3"/>
  <c r="AS241" i="3"/>
  <c r="AR241" i="3"/>
  <c r="AQ241" i="3"/>
  <c r="AP241" i="3"/>
  <c r="AO241" i="3"/>
  <c r="AN241" i="3"/>
  <c r="AM241" i="3"/>
  <c r="AL241" i="3"/>
  <c r="AK241" i="3"/>
  <c r="AJ241" i="3"/>
  <c r="AI241" i="3"/>
  <c r="AH241" i="3"/>
  <c r="AG241" i="3"/>
  <c r="AF241" i="3"/>
  <c r="AE241" i="3"/>
  <c r="AD241" i="3"/>
  <c r="AC241" i="3"/>
  <c r="AB241" i="3"/>
  <c r="AA241" i="3"/>
  <c r="Z241" i="3"/>
  <c r="Y241" i="3"/>
  <c r="X241" i="3"/>
  <c r="W241" i="3"/>
  <c r="V241" i="3"/>
  <c r="U241" i="3"/>
  <c r="T241" i="3"/>
  <c r="S241" i="3"/>
  <c r="R241" i="3"/>
  <c r="Q241" i="3"/>
  <c r="P241" i="3"/>
  <c r="O241" i="3"/>
  <c r="N241" i="3"/>
  <c r="M241" i="3"/>
  <c r="L241" i="3"/>
  <c r="K241" i="3"/>
  <c r="J241" i="3"/>
  <c r="I241" i="3"/>
  <c r="H241" i="3"/>
  <c r="G241" i="3"/>
  <c r="F241" i="3"/>
  <c r="E241" i="3"/>
  <c r="D241" i="3"/>
  <c r="C241" i="3"/>
  <c r="AV243" i="3"/>
  <c r="AV241" i="3"/>
  <c r="AE206" i="3"/>
  <c r="AE207" i="3" s="1"/>
  <c r="AD206" i="3"/>
  <c r="AD207" i="3" s="1"/>
  <c r="AC206" i="3"/>
  <c r="AC207" i="3" s="1"/>
  <c r="AB206" i="3"/>
  <c r="AB207" i="3" s="1"/>
  <c r="AA206" i="3"/>
  <c r="AA207" i="3" s="1"/>
  <c r="Z206" i="3"/>
  <c r="Z207" i="3" s="1"/>
  <c r="Y206" i="3"/>
  <c r="Y207" i="3" s="1"/>
  <c r="X206" i="3"/>
  <c r="X207" i="3" s="1"/>
  <c r="W206" i="3"/>
  <c r="W207" i="3" s="1"/>
  <c r="V206" i="3"/>
  <c r="V207" i="3" s="1"/>
  <c r="U206" i="3"/>
  <c r="U207" i="3" s="1"/>
  <c r="T206" i="3"/>
  <c r="T207" i="3" s="1"/>
  <c r="S206" i="3"/>
  <c r="S207" i="3" s="1"/>
  <c r="R206" i="3"/>
  <c r="R207" i="3" s="1"/>
  <c r="Q206" i="3"/>
  <c r="Q207" i="3" s="1"/>
  <c r="P206" i="3"/>
  <c r="P207" i="3" s="1"/>
  <c r="O206" i="3"/>
  <c r="O207" i="3" s="1"/>
  <c r="N206" i="3"/>
  <c r="N207" i="3" s="1"/>
  <c r="M206" i="3"/>
  <c r="M207" i="3" s="1"/>
  <c r="L206" i="3"/>
  <c r="L207" i="3" s="1"/>
  <c r="K206" i="3"/>
  <c r="K207" i="3" s="1"/>
  <c r="J206" i="3"/>
  <c r="J207" i="3" s="1"/>
  <c r="I206" i="3"/>
  <c r="I207" i="3" s="1"/>
  <c r="H206" i="3"/>
  <c r="H207" i="3" s="1"/>
  <c r="G206" i="3"/>
  <c r="G207" i="3" s="1"/>
  <c r="F206" i="3"/>
  <c r="F207" i="3" s="1"/>
  <c r="E206" i="3"/>
  <c r="E207" i="3" s="1"/>
  <c r="D206" i="3"/>
  <c r="D207" i="3" s="1"/>
  <c r="C206" i="3"/>
  <c r="C207" i="3" s="1"/>
  <c r="D172" i="3"/>
  <c r="D173" i="3" s="1"/>
  <c r="E172" i="3"/>
  <c r="E173" i="3" s="1"/>
  <c r="F172" i="3"/>
  <c r="F173" i="3" s="1"/>
  <c r="G172" i="3"/>
  <c r="G173" i="3" s="1"/>
  <c r="H172" i="3"/>
  <c r="H173" i="3" s="1"/>
  <c r="I172" i="3"/>
  <c r="I173" i="3" s="1"/>
  <c r="J172" i="3"/>
  <c r="J173" i="3" s="1"/>
  <c r="K172" i="3"/>
  <c r="K173" i="3" s="1"/>
  <c r="L172" i="3"/>
  <c r="L173" i="3" s="1"/>
  <c r="M172" i="3"/>
  <c r="M173" i="3" s="1"/>
  <c r="N172" i="3"/>
  <c r="N173" i="3" s="1"/>
  <c r="O172" i="3"/>
  <c r="O173" i="3" s="1"/>
  <c r="P172" i="3"/>
  <c r="P173" i="3" s="1"/>
  <c r="Q172" i="3"/>
  <c r="Q173" i="3" s="1"/>
  <c r="R172" i="3"/>
  <c r="R173" i="3" s="1"/>
  <c r="S172" i="3"/>
  <c r="S173" i="3" s="1"/>
  <c r="T172" i="3"/>
  <c r="T173" i="3" s="1"/>
  <c r="U172" i="3"/>
  <c r="U173" i="3" s="1"/>
  <c r="V172" i="3"/>
  <c r="V173" i="3" s="1"/>
  <c r="W172" i="3"/>
  <c r="W173" i="3" s="1"/>
  <c r="X172" i="3"/>
  <c r="X173" i="3" s="1"/>
  <c r="Y172" i="3"/>
  <c r="Y173" i="3" s="1"/>
  <c r="Z172" i="3"/>
  <c r="Z173" i="3" s="1"/>
  <c r="AA172" i="3"/>
  <c r="AA173" i="3" s="1"/>
  <c r="AB172" i="3"/>
  <c r="AB173" i="3" s="1"/>
  <c r="AC172" i="3"/>
  <c r="AC173" i="3" s="1"/>
  <c r="AD172" i="3"/>
  <c r="AD173" i="3" s="1"/>
  <c r="AE172" i="3"/>
  <c r="AE173" i="3" s="1"/>
  <c r="AF172" i="3"/>
  <c r="AF173" i="3" s="1"/>
  <c r="AG172" i="3"/>
  <c r="AG173" i="3" s="1"/>
  <c r="AH172" i="3"/>
  <c r="AH173" i="3" s="1"/>
  <c r="AI172" i="3"/>
  <c r="AI173" i="3" s="1"/>
  <c r="AJ172" i="3"/>
  <c r="AJ173" i="3" s="1"/>
  <c r="AK172" i="3"/>
  <c r="AK173" i="3" s="1"/>
  <c r="AL172" i="3"/>
  <c r="AL173" i="3" s="1"/>
  <c r="AM172" i="3"/>
  <c r="AM173" i="3" s="1"/>
  <c r="AN172" i="3"/>
  <c r="AN173" i="3" s="1"/>
  <c r="AO172" i="3"/>
  <c r="AO173" i="3" s="1"/>
  <c r="AP172" i="3"/>
  <c r="AP173" i="3" s="1"/>
  <c r="AQ172" i="3"/>
  <c r="AQ173" i="3" s="1"/>
  <c r="AR172" i="3"/>
  <c r="AR173" i="3" s="1"/>
  <c r="AS172" i="3"/>
  <c r="AS173" i="3" s="1"/>
  <c r="AT172" i="3"/>
  <c r="AT173" i="3" s="1"/>
  <c r="AU172" i="3"/>
  <c r="AU173" i="3" s="1"/>
  <c r="AV172" i="3"/>
  <c r="AV173" i="3" s="1"/>
  <c r="D174" i="3"/>
  <c r="D175" i="3" s="1"/>
  <c r="E174" i="3"/>
  <c r="E175" i="3" s="1"/>
  <c r="F174" i="3"/>
  <c r="F175" i="3" s="1"/>
  <c r="G174" i="3"/>
  <c r="G175" i="3" s="1"/>
  <c r="H174" i="3"/>
  <c r="H175" i="3" s="1"/>
  <c r="I174" i="3"/>
  <c r="I175" i="3" s="1"/>
  <c r="J174" i="3"/>
  <c r="J175" i="3" s="1"/>
  <c r="K174" i="3"/>
  <c r="K175" i="3" s="1"/>
  <c r="L174" i="3"/>
  <c r="L175" i="3" s="1"/>
  <c r="M174" i="3"/>
  <c r="M175" i="3" s="1"/>
  <c r="N174" i="3"/>
  <c r="N175" i="3" s="1"/>
  <c r="O174" i="3"/>
  <c r="O175" i="3" s="1"/>
  <c r="P174" i="3"/>
  <c r="P175" i="3" s="1"/>
  <c r="Q174" i="3"/>
  <c r="Q175" i="3" s="1"/>
  <c r="R174" i="3"/>
  <c r="R175" i="3" s="1"/>
  <c r="S174" i="3"/>
  <c r="S175" i="3" s="1"/>
  <c r="T174" i="3"/>
  <c r="T175" i="3" s="1"/>
  <c r="U174" i="3"/>
  <c r="U175" i="3" s="1"/>
  <c r="V174" i="3"/>
  <c r="V175" i="3" s="1"/>
  <c r="W174" i="3"/>
  <c r="W175" i="3" s="1"/>
  <c r="X174" i="3"/>
  <c r="X175" i="3" s="1"/>
  <c r="Y174" i="3"/>
  <c r="Y175" i="3" s="1"/>
  <c r="Z174" i="3"/>
  <c r="Z175" i="3" s="1"/>
  <c r="AA174" i="3"/>
  <c r="AA175" i="3" s="1"/>
  <c r="AB174" i="3"/>
  <c r="AB175" i="3" s="1"/>
  <c r="AC174" i="3"/>
  <c r="AC175" i="3" s="1"/>
  <c r="AD174" i="3"/>
  <c r="AD175" i="3" s="1"/>
  <c r="AE174" i="3"/>
  <c r="AE175" i="3" s="1"/>
  <c r="AF174" i="3"/>
  <c r="AF175" i="3" s="1"/>
  <c r="AG174" i="3"/>
  <c r="AG175" i="3" s="1"/>
  <c r="AH174" i="3"/>
  <c r="AH175" i="3" s="1"/>
  <c r="AI174" i="3"/>
  <c r="AI175" i="3" s="1"/>
  <c r="AJ174" i="3"/>
  <c r="AJ175" i="3" s="1"/>
  <c r="AK174" i="3"/>
  <c r="AK175" i="3" s="1"/>
  <c r="AL174" i="3"/>
  <c r="AL175" i="3" s="1"/>
  <c r="AM174" i="3"/>
  <c r="AM175" i="3" s="1"/>
  <c r="AN174" i="3"/>
  <c r="AN175" i="3" s="1"/>
  <c r="AO174" i="3"/>
  <c r="AO175" i="3" s="1"/>
  <c r="AP174" i="3"/>
  <c r="AP175" i="3" s="1"/>
  <c r="AQ174" i="3"/>
  <c r="AQ175" i="3" s="1"/>
  <c r="AR174" i="3"/>
  <c r="AR175" i="3" s="1"/>
  <c r="AS174" i="3"/>
  <c r="AS175" i="3" s="1"/>
  <c r="AT174" i="3"/>
  <c r="AT175" i="3" s="1"/>
  <c r="AU174" i="3"/>
  <c r="AU175" i="3" s="1"/>
  <c r="AV174" i="3"/>
  <c r="AV175" i="3" s="1"/>
  <c r="C174" i="3"/>
  <c r="C175" i="3" s="1"/>
  <c r="C172" i="3"/>
  <c r="C173" i="3" s="1"/>
  <c r="AE48" i="3"/>
  <c r="AE49" i="3" s="1"/>
  <c r="AE50" i="3" s="1"/>
  <c r="AE259" i="3" s="1"/>
  <c r="AD48" i="3"/>
  <c r="AD49" i="3" s="1"/>
  <c r="AD50" i="3" s="1"/>
  <c r="AD259" i="3" s="1"/>
  <c r="AC48" i="3"/>
  <c r="AC49" i="3" s="1"/>
  <c r="AC50" i="3" s="1"/>
  <c r="AC259" i="3" s="1"/>
  <c r="AB48" i="3"/>
  <c r="AB49" i="3" s="1"/>
  <c r="AB50" i="3" s="1"/>
  <c r="AB259" i="3" s="1"/>
  <c r="AA48" i="3"/>
  <c r="AA49" i="3" s="1"/>
  <c r="AA50" i="3" s="1"/>
  <c r="AA259" i="3" s="1"/>
  <c r="Z48" i="3"/>
  <c r="Z49" i="3" s="1"/>
  <c r="Z50" i="3" s="1"/>
  <c r="Z259" i="3" s="1"/>
  <c r="Y48" i="3"/>
  <c r="Y49" i="3" s="1"/>
  <c r="Y50" i="3" s="1"/>
  <c r="Y259" i="3" s="1"/>
  <c r="X48" i="3"/>
  <c r="X49" i="3" s="1"/>
  <c r="X50" i="3" s="1"/>
  <c r="X259" i="3" s="1"/>
  <c r="W48" i="3"/>
  <c r="W49" i="3" s="1"/>
  <c r="W50" i="3" s="1"/>
  <c r="W259" i="3" s="1"/>
  <c r="V48" i="3"/>
  <c r="V49" i="3" s="1"/>
  <c r="V50" i="3" s="1"/>
  <c r="V259" i="3" s="1"/>
  <c r="U48" i="3"/>
  <c r="U49" i="3" s="1"/>
  <c r="U50" i="3" s="1"/>
  <c r="U259" i="3" s="1"/>
  <c r="T48" i="3"/>
  <c r="T49" i="3" s="1"/>
  <c r="T50" i="3" s="1"/>
  <c r="T259" i="3" s="1"/>
  <c r="S48" i="3"/>
  <c r="S49" i="3" s="1"/>
  <c r="S50" i="3" s="1"/>
  <c r="S259" i="3" s="1"/>
  <c r="R48" i="3"/>
  <c r="R49" i="3" s="1"/>
  <c r="R50" i="3" s="1"/>
  <c r="R259" i="3" s="1"/>
  <c r="Q48" i="3"/>
  <c r="Q49" i="3" s="1"/>
  <c r="Q50" i="3" s="1"/>
  <c r="Q259" i="3" s="1"/>
  <c r="P48" i="3"/>
  <c r="P49" i="3" s="1"/>
  <c r="P50" i="3" s="1"/>
  <c r="P259" i="3" s="1"/>
  <c r="O48" i="3"/>
  <c r="O49" i="3" s="1"/>
  <c r="O50" i="3" s="1"/>
  <c r="O259" i="3" s="1"/>
  <c r="N48" i="3"/>
  <c r="N49" i="3" s="1"/>
  <c r="N50" i="3" s="1"/>
  <c r="N259" i="3" s="1"/>
  <c r="M48" i="3"/>
  <c r="M49" i="3" s="1"/>
  <c r="M50" i="3" s="1"/>
  <c r="M259" i="3" s="1"/>
  <c r="L48" i="3"/>
  <c r="L49" i="3" s="1"/>
  <c r="L50" i="3" s="1"/>
  <c r="L259" i="3" s="1"/>
  <c r="K48" i="3"/>
  <c r="K49" i="3" s="1"/>
  <c r="K50" i="3" s="1"/>
  <c r="K259" i="3" s="1"/>
  <c r="J48" i="3"/>
  <c r="J49" i="3" s="1"/>
  <c r="J50" i="3" s="1"/>
  <c r="J259" i="3" s="1"/>
  <c r="I48" i="3"/>
  <c r="I49" i="3" s="1"/>
  <c r="I50" i="3" s="1"/>
  <c r="I259" i="3" s="1"/>
  <c r="H48" i="3"/>
  <c r="H49" i="3" s="1"/>
  <c r="H50" i="3" s="1"/>
  <c r="H259" i="3" s="1"/>
  <c r="G48" i="3"/>
  <c r="G49" i="3" s="1"/>
  <c r="G50" i="3" s="1"/>
  <c r="G259" i="3" s="1"/>
  <c r="F48" i="3"/>
  <c r="F49" i="3" s="1"/>
  <c r="F50" i="3" s="1"/>
  <c r="F259" i="3" s="1"/>
  <c r="E48" i="3"/>
  <c r="E49" i="3" s="1"/>
  <c r="E50" i="3" s="1"/>
  <c r="E259" i="3" s="1"/>
  <c r="D48" i="3"/>
  <c r="D49" i="3" s="1"/>
  <c r="D50" i="3" s="1"/>
  <c r="D259" i="3" s="1"/>
  <c r="C48" i="3"/>
  <c r="C49" i="3" s="1"/>
  <c r="C50" i="3" s="1"/>
  <c r="AE55" i="3"/>
  <c r="AE56" i="3" s="1"/>
  <c r="AE57" i="3" s="1"/>
  <c r="AE265" i="3" s="1"/>
  <c r="AD55" i="3"/>
  <c r="AD56" i="3" s="1"/>
  <c r="AD57" i="3" s="1"/>
  <c r="AD265" i="3" s="1"/>
  <c r="AC55" i="3"/>
  <c r="AC56" i="3" s="1"/>
  <c r="AC57" i="3" s="1"/>
  <c r="AC265" i="3" s="1"/>
  <c r="AB55" i="3"/>
  <c r="AB56" i="3" s="1"/>
  <c r="AB57" i="3" s="1"/>
  <c r="AB265" i="3" s="1"/>
  <c r="AA55" i="3"/>
  <c r="AA56" i="3" s="1"/>
  <c r="AA57" i="3" s="1"/>
  <c r="AA265" i="3" s="1"/>
  <c r="Z55" i="3"/>
  <c r="Z56" i="3" s="1"/>
  <c r="Z57" i="3" s="1"/>
  <c r="Z265" i="3" s="1"/>
  <c r="Y55" i="3"/>
  <c r="Y56" i="3" s="1"/>
  <c r="Y57" i="3" s="1"/>
  <c r="Y265" i="3" s="1"/>
  <c r="X55" i="3"/>
  <c r="X56" i="3" s="1"/>
  <c r="X57" i="3" s="1"/>
  <c r="X265" i="3" s="1"/>
  <c r="W55" i="3"/>
  <c r="W56" i="3" s="1"/>
  <c r="W57" i="3" s="1"/>
  <c r="W265" i="3" s="1"/>
  <c r="V55" i="3"/>
  <c r="V56" i="3" s="1"/>
  <c r="V57" i="3" s="1"/>
  <c r="V265" i="3" s="1"/>
  <c r="U55" i="3"/>
  <c r="U56" i="3" s="1"/>
  <c r="U57" i="3" s="1"/>
  <c r="U265" i="3" s="1"/>
  <c r="T55" i="3"/>
  <c r="T56" i="3" s="1"/>
  <c r="T57" i="3" s="1"/>
  <c r="T265" i="3" s="1"/>
  <c r="S55" i="3"/>
  <c r="S56" i="3" s="1"/>
  <c r="S57" i="3" s="1"/>
  <c r="S265" i="3" s="1"/>
  <c r="R55" i="3"/>
  <c r="R56" i="3" s="1"/>
  <c r="R57" i="3" s="1"/>
  <c r="R265" i="3" s="1"/>
  <c r="Q55" i="3"/>
  <c r="Q56" i="3" s="1"/>
  <c r="Q57" i="3" s="1"/>
  <c r="Q265" i="3" s="1"/>
  <c r="P55" i="3"/>
  <c r="P56" i="3" s="1"/>
  <c r="P57" i="3" s="1"/>
  <c r="P265" i="3" s="1"/>
  <c r="O55" i="3"/>
  <c r="O56" i="3" s="1"/>
  <c r="O57" i="3" s="1"/>
  <c r="O265" i="3" s="1"/>
  <c r="N55" i="3"/>
  <c r="N56" i="3" s="1"/>
  <c r="N57" i="3" s="1"/>
  <c r="N265" i="3" s="1"/>
  <c r="M55" i="3"/>
  <c r="M56" i="3" s="1"/>
  <c r="M57" i="3" s="1"/>
  <c r="M265" i="3" s="1"/>
  <c r="L55" i="3"/>
  <c r="L56" i="3" s="1"/>
  <c r="L57" i="3" s="1"/>
  <c r="L265" i="3" s="1"/>
  <c r="K55" i="3"/>
  <c r="K56" i="3" s="1"/>
  <c r="K57" i="3" s="1"/>
  <c r="K265" i="3" s="1"/>
  <c r="J55" i="3"/>
  <c r="J56" i="3" s="1"/>
  <c r="J57" i="3" s="1"/>
  <c r="J265" i="3" s="1"/>
  <c r="I55" i="3"/>
  <c r="I56" i="3" s="1"/>
  <c r="I57" i="3" s="1"/>
  <c r="I265" i="3" s="1"/>
  <c r="H55" i="3"/>
  <c r="H56" i="3" s="1"/>
  <c r="H57" i="3" s="1"/>
  <c r="H265" i="3" s="1"/>
  <c r="G55" i="3"/>
  <c r="G56" i="3" s="1"/>
  <c r="G57" i="3" s="1"/>
  <c r="G265" i="3" s="1"/>
  <c r="F55" i="3"/>
  <c r="F56" i="3" s="1"/>
  <c r="F57" i="3" s="1"/>
  <c r="F265" i="3" s="1"/>
  <c r="E55" i="3"/>
  <c r="E56" i="3" s="1"/>
  <c r="E57" i="3" s="1"/>
  <c r="E265" i="3" s="1"/>
  <c r="D55" i="3"/>
  <c r="D56" i="3" s="1"/>
  <c r="D57" i="3" s="1"/>
  <c r="D265" i="3" s="1"/>
  <c r="C55" i="3"/>
  <c r="C56" i="3" s="1"/>
  <c r="C57" i="3" s="1"/>
  <c r="C265" i="3" s="1"/>
  <c r="AE108" i="3"/>
  <c r="AE109" i="3" s="1"/>
  <c r="AE110" i="3" s="1"/>
  <c r="AE266" i="3" s="1"/>
  <c r="AD108" i="3"/>
  <c r="AD109" i="3" s="1"/>
  <c r="AD110" i="3" s="1"/>
  <c r="AD266" i="3" s="1"/>
  <c r="AC108" i="3"/>
  <c r="AC109" i="3" s="1"/>
  <c r="AC110" i="3" s="1"/>
  <c r="AC266" i="3" s="1"/>
  <c r="AB108" i="3"/>
  <c r="AB109" i="3" s="1"/>
  <c r="AA108" i="3"/>
  <c r="AA109" i="3" s="1"/>
  <c r="Z108" i="3"/>
  <c r="Z109" i="3" s="1"/>
  <c r="Z110" i="3" s="1"/>
  <c r="Z266" i="3" s="1"/>
  <c r="Y108" i="3"/>
  <c r="Y109" i="3" s="1"/>
  <c r="Y110" i="3" s="1"/>
  <c r="Y266" i="3" s="1"/>
  <c r="X108" i="3"/>
  <c r="X109" i="3" s="1"/>
  <c r="X110" i="3" s="1"/>
  <c r="X266" i="3" s="1"/>
  <c r="W108" i="3"/>
  <c r="W109" i="3" s="1"/>
  <c r="W110" i="3" s="1"/>
  <c r="W266" i="3" s="1"/>
  <c r="V108" i="3"/>
  <c r="V109" i="3" s="1"/>
  <c r="V110" i="3" s="1"/>
  <c r="V266" i="3" s="1"/>
  <c r="U108" i="3"/>
  <c r="U109" i="3" s="1"/>
  <c r="U110" i="3" s="1"/>
  <c r="U266" i="3" s="1"/>
  <c r="T108" i="3"/>
  <c r="T109" i="3" s="1"/>
  <c r="T110" i="3" s="1"/>
  <c r="T266" i="3" s="1"/>
  <c r="S108" i="3"/>
  <c r="S109" i="3" s="1"/>
  <c r="S110" i="3" s="1"/>
  <c r="S266" i="3" s="1"/>
  <c r="R108" i="3"/>
  <c r="R109" i="3" s="1"/>
  <c r="R110" i="3" s="1"/>
  <c r="R266" i="3" s="1"/>
  <c r="Q108" i="3"/>
  <c r="Q109" i="3" s="1"/>
  <c r="Q110" i="3" s="1"/>
  <c r="Q266" i="3" s="1"/>
  <c r="P108" i="3"/>
  <c r="P109" i="3" s="1"/>
  <c r="P110" i="3" s="1"/>
  <c r="P266" i="3" s="1"/>
  <c r="O108" i="3"/>
  <c r="O109" i="3" s="1"/>
  <c r="O110" i="3" s="1"/>
  <c r="O266" i="3" s="1"/>
  <c r="N108" i="3"/>
  <c r="N109" i="3" s="1"/>
  <c r="N110" i="3" s="1"/>
  <c r="N266" i="3" s="1"/>
  <c r="M108" i="3"/>
  <c r="M109" i="3" s="1"/>
  <c r="M110" i="3" s="1"/>
  <c r="M266" i="3" s="1"/>
  <c r="L108" i="3"/>
  <c r="L109" i="3" s="1"/>
  <c r="L110" i="3" s="1"/>
  <c r="L266" i="3" s="1"/>
  <c r="K108" i="3"/>
  <c r="K109" i="3" s="1"/>
  <c r="K110" i="3" s="1"/>
  <c r="K266" i="3" s="1"/>
  <c r="J108" i="3"/>
  <c r="J109" i="3" s="1"/>
  <c r="J110" i="3" s="1"/>
  <c r="J266" i="3" s="1"/>
  <c r="I108" i="3"/>
  <c r="I109" i="3" s="1"/>
  <c r="I110" i="3" s="1"/>
  <c r="I266" i="3" s="1"/>
  <c r="H108" i="3"/>
  <c r="H109" i="3" s="1"/>
  <c r="H110" i="3" s="1"/>
  <c r="H266" i="3" s="1"/>
  <c r="G108" i="3"/>
  <c r="G109" i="3" s="1"/>
  <c r="G110" i="3" s="1"/>
  <c r="G266" i="3" s="1"/>
  <c r="F108" i="3"/>
  <c r="F109" i="3" s="1"/>
  <c r="F110" i="3" s="1"/>
  <c r="F266" i="3" s="1"/>
  <c r="E108" i="3"/>
  <c r="E109" i="3" s="1"/>
  <c r="E110" i="3" s="1"/>
  <c r="E266" i="3" s="1"/>
  <c r="D108" i="3"/>
  <c r="D109" i="3" s="1"/>
  <c r="D110" i="3" s="1"/>
  <c r="D266" i="3" s="1"/>
  <c r="C108" i="3"/>
  <c r="C109" i="3" s="1"/>
  <c r="C110" i="3" s="1"/>
  <c r="C266" i="3" s="1"/>
  <c r="AE101" i="3"/>
  <c r="AE102" i="3" s="1"/>
  <c r="AE103" i="3" s="1"/>
  <c r="AE260" i="3" s="1"/>
  <c r="AD101" i="3"/>
  <c r="AD102" i="3" s="1"/>
  <c r="AD103" i="3" s="1"/>
  <c r="AD260" i="3" s="1"/>
  <c r="AC101" i="3"/>
  <c r="AC102" i="3" s="1"/>
  <c r="AC103" i="3" s="1"/>
  <c r="AC260" i="3" s="1"/>
  <c r="AB101" i="3"/>
  <c r="AB102" i="3" s="1"/>
  <c r="AB103" i="3" s="1"/>
  <c r="AB260" i="3" s="1"/>
  <c r="AA101" i="3"/>
  <c r="AA102" i="3" s="1"/>
  <c r="AA103" i="3" s="1"/>
  <c r="AA260" i="3" s="1"/>
  <c r="Z101" i="3"/>
  <c r="Z102" i="3" s="1"/>
  <c r="Z103" i="3" s="1"/>
  <c r="Z260" i="3" s="1"/>
  <c r="Y101" i="3"/>
  <c r="Y102" i="3" s="1"/>
  <c r="Y103" i="3" s="1"/>
  <c r="Y260" i="3" s="1"/>
  <c r="X101" i="3"/>
  <c r="X102" i="3" s="1"/>
  <c r="X103" i="3" s="1"/>
  <c r="X260" i="3" s="1"/>
  <c r="W101" i="3"/>
  <c r="W102" i="3" s="1"/>
  <c r="W103" i="3" s="1"/>
  <c r="W260" i="3" s="1"/>
  <c r="V101" i="3"/>
  <c r="V102" i="3" s="1"/>
  <c r="V103" i="3" s="1"/>
  <c r="V260" i="3" s="1"/>
  <c r="U101" i="3"/>
  <c r="U102" i="3" s="1"/>
  <c r="U103" i="3" s="1"/>
  <c r="U260" i="3" s="1"/>
  <c r="T101" i="3"/>
  <c r="T102" i="3" s="1"/>
  <c r="T103" i="3" s="1"/>
  <c r="T260" i="3" s="1"/>
  <c r="S101" i="3"/>
  <c r="S102" i="3" s="1"/>
  <c r="S103" i="3" s="1"/>
  <c r="S260" i="3" s="1"/>
  <c r="R101" i="3"/>
  <c r="R102" i="3" s="1"/>
  <c r="R103" i="3" s="1"/>
  <c r="R260" i="3" s="1"/>
  <c r="Q101" i="3"/>
  <c r="Q102" i="3" s="1"/>
  <c r="Q103" i="3" s="1"/>
  <c r="Q260" i="3" s="1"/>
  <c r="P101" i="3"/>
  <c r="P102" i="3" s="1"/>
  <c r="P103" i="3" s="1"/>
  <c r="P260" i="3" s="1"/>
  <c r="O101" i="3"/>
  <c r="O102" i="3" s="1"/>
  <c r="O103" i="3" s="1"/>
  <c r="O260" i="3" s="1"/>
  <c r="N101" i="3"/>
  <c r="N102" i="3" s="1"/>
  <c r="N103" i="3" s="1"/>
  <c r="N260" i="3" s="1"/>
  <c r="M101" i="3"/>
  <c r="M102" i="3" s="1"/>
  <c r="M103" i="3" s="1"/>
  <c r="M260" i="3" s="1"/>
  <c r="L101" i="3"/>
  <c r="L102" i="3" s="1"/>
  <c r="L103" i="3" s="1"/>
  <c r="L260" i="3" s="1"/>
  <c r="K101" i="3"/>
  <c r="K102" i="3" s="1"/>
  <c r="K103" i="3" s="1"/>
  <c r="K260" i="3" s="1"/>
  <c r="J101" i="3"/>
  <c r="J102" i="3" s="1"/>
  <c r="J103" i="3" s="1"/>
  <c r="J260" i="3" s="1"/>
  <c r="I101" i="3"/>
  <c r="I102" i="3" s="1"/>
  <c r="I103" i="3" s="1"/>
  <c r="I260" i="3" s="1"/>
  <c r="H101" i="3"/>
  <c r="H102" i="3" s="1"/>
  <c r="H103" i="3" s="1"/>
  <c r="H260" i="3" s="1"/>
  <c r="G101" i="3"/>
  <c r="G102" i="3" s="1"/>
  <c r="G103" i="3" s="1"/>
  <c r="G260" i="3" s="1"/>
  <c r="F101" i="3"/>
  <c r="F102" i="3" s="1"/>
  <c r="F103" i="3" s="1"/>
  <c r="F260" i="3" s="1"/>
  <c r="E101" i="3"/>
  <c r="E102" i="3" s="1"/>
  <c r="E103" i="3" s="1"/>
  <c r="E260" i="3" s="1"/>
  <c r="D101" i="3"/>
  <c r="D102" i="3" s="1"/>
  <c r="D103" i="3" s="1"/>
  <c r="D260" i="3" s="1"/>
  <c r="C101" i="3"/>
  <c r="C102" i="3" s="1"/>
  <c r="C103" i="3" s="1"/>
  <c r="C260" i="3" s="1"/>
  <c r="AE154" i="3"/>
  <c r="AE155" i="3" s="1"/>
  <c r="AE156" i="3" s="1"/>
  <c r="AE261" i="3" s="1"/>
  <c r="AD154" i="3"/>
  <c r="AD155" i="3" s="1"/>
  <c r="AD156" i="3" s="1"/>
  <c r="AD261" i="3" s="1"/>
  <c r="AC154" i="3"/>
  <c r="AC155" i="3" s="1"/>
  <c r="AC156" i="3" s="1"/>
  <c r="AC261" i="3" s="1"/>
  <c r="AB154" i="3"/>
  <c r="AB155" i="3" s="1"/>
  <c r="AB156" i="3" s="1"/>
  <c r="AB261" i="3" s="1"/>
  <c r="AA154" i="3"/>
  <c r="AA155" i="3" s="1"/>
  <c r="AA156" i="3" s="1"/>
  <c r="AA261" i="3" s="1"/>
  <c r="Z154" i="3"/>
  <c r="Z155" i="3" s="1"/>
  <c r="Z156" i="3" s="1"/>
  <c r="Z261" i="3" s="1"/>
  <c r="Y154" i="3"/>
  <c r="Y155" i="3" s="1"/>
  <c r="Y156" i="3" s="1"/>
  <c r="Y261" i="3" s="1"/>
  <c r="X154" i="3"/>
  <c r="X155" i="3" s="1"/>
  <c r="X156" i="3" s="1"/>
  <c r="X261" i="3" s="1"/>
  <c r="W154" i="3"/>
  <c r="W155" i="3" s="1"/>
  <c r="W156" i="3" s="1"/>
  <c r="W261" i="3" s="1"/>
  <c r="V154" i="3"/>
  <c r="V155" i="3" s="1"/>
  <c r="V156" i="3" s="1"/>
  <c r="V261" i="3" s="1"/>
  <c r="U154" i="3"/>
  <c r="U155" i="3" s="1"/>
  <c r="U156" i="3" s="1"/>
  <c r="U261" i="3" s="1"/>
  <c r="T154" i="3"/>
  <c r="T155" i="3" s="1"/>
  <c r="T156" i="3" s="1"/>
  <c r="T261" i="3" s="1"/>
  <c r="S154" i="3"/>
  <c r="S155" i="3" s="1"/>
  <c r="S156" i="3" s="1"/>
  <c r="S261" i="3" s="1"/>
  <c r="R154" i="3"/>
  <c r="R155" i="3" s="1"/>
  <c r="R156" i="3" s="1"/>
  <c r="R261" i="3" s="1"/>
  <c r="Q154" i="3"/>
  <c r="Q155" i="3" s="1"/>
  <c r="Q156" i="3" s="1"/>
  <c r="Q261" i="3" s="1"/>
  <c r="P154" i="3"/>
  <c r="P155" i="3" s="1"/>
  <c r="P156" i="3" s="1"/>
  <c r="P261" i="3" s="1"/>
  <c r="O154" i="3"/>
  <c r="O155" i="3" s="1"/>
  <c r="O156" i="3" s="1"/>
  <c r="O261" i="3" s="1"/>
  <c r="N154" i="3"/>
  <c r="N155" i="3" s="1"/>
  <c r="N156" i="3" s="1"/>
  <c r="N261" i="3" s="1"/>
  <c r="M154" i="3"/>
  <c r="M155" i="3" s="1"/>
  <c r="M156" i="3" s="1"/>
  <c r="M261" i="3" s="1"/>
  <c r="L154" i="3"/>
  <c r="L155" i="3" s="1"/>
  <c r="L156" i="3" s="1"/>
  <c r="L261" i="3" s="1"/>
  <c r="K154" i="3"/>
  <c r="K155" i="3" s="1"/>
  <c r="K156" i="3" s="1"/>
  <c r="K261" i="3" s="1"/>
  <c r="J154" i="3"/>
  <c r="J155" i="3" s="1"/>
  <c r="J156" i="3" s="1"/>
  <c r="J261" i="3" s="1"/>
  <c r="I154" i="3"/>
  <c r="I155" i="3" s="1"/>
  <c r="I156" i="3" s="1"/>
  <c r="I261" i="3" s="1"/>
  <c r="H154" i="3"/>
  <c r="H155" i="3" s="1"/>
  <c r="H156" i="3" s="1"/>
  <c r="H261" i="3" s="1"/>
  <c r="G154" i="3"/>
  <c r="G155" i="3" s="1"/>
  <c r="G156" i="3" s="1"/>
  <c r="G261" i="3" s="1"/>
  <c r="F154" i="3"/>
  <c r="F155" i="3" s="1"/>
  <c r="F156" i="3" s="1"/>
  <c r="F261" i="3" s="1"/>
  <c r="E154" i="3"/>
  <c r="E155" i="3" s="1"/>
  <c r="E156" i="3" s="1"/>
  <c r="E261" i="3" s="1"/>
  <c r="D154" i="3"/>
  <c r="D155" i="3" s="1"/>
  <c r="D156" i="3" s="1"/>
  <c r="D261" i="3" s="1"/>
  <c r="C154" i="3"/>
  <c r="C155" i="3" s="1"/>
  <c r="C156" i="3" s="1"/>
  <c r="C261" i="3" s="1"/>
  <c r="AE161" i="3"/>
  <c r="AE162" i="3" s="1"/>
  <c r="AE163" i="3" s="1"/>
  <c r="AE267" i="3" s="1"/>
  <c r="AD161" i="3"/>
  <c r="AD162" i="3" s="1"/>
  <c r="AD163" i="3" s="1"/>
  <c r="AD267" i="3" s="1"/>
  <c r="AC161" i="3"/>
  <c r="AC162" i="3" s="1"/>
  <c r="AC163" i="3" s="1"/>
  <c r="AC267" i="3" s="1"/>
  <c r="AB161" i="3"/>
  <c r="AB162" i="3" s="1"/>
  <c r="AB163" i="3" s="1"/>
  <c r="AB267" i="3" s="1"/>
  <c r="AA161" i="3"/>
  <c r="AA162" i="3" s="1"/>
  <c r="AA163" i="3" s="1"/>
  <c r="AA267" i="3" s="1"/>
  <c r="Z161" i="3"/>
  <c r="Z162" i="3" s="1"/>
  <c r="Z163" i="3" s="1"/>
  <c r="Z267" i="3" s="1"/>
  <c r="Y161" i="3"/>
  <c r="Y162" i="3" s="1"/>
  <c r="Y163" i="3" s="1"/>
  <c r="Y267" i="3" s="1"/>
  <c r="X161" i="3"/>
  <c r="X162" i="3" s="1"/>
  <c r="X163" i="3" s="1"/>
  <c r="X267" i="3" s="1"/>
  <c r="W161" i="3"/>
  <c r="W162" i="3" s="1"/>
  <c r="W163" i="3" s="1"/>
  <c r="W267" i="3" s="1"/>
  <c r="V161" i="3"/>
  <c r="V162" i="3" s="1"/>
  <c r="V163" i="3" s="1"/>
  <c r="V267" i="3" s="1"/>
  <c r="U161" i="3"/>
  <c r="U162" i="3" s="1"/>
  <c r="U163" i="3" s="1"/>
  <c r="U267" i="3" s="1"/>
  <c r="T161" i="3"/>
  <c r="T162" i="3" s="1"/>
  <c r="T163" i="3" s="1"/>
  <c r="T267" i="3" s="1"/>
  <c r="S161" i="3"/>
  <c r="S162" i="3" s="1"/>
  <c r="S163" i="3" s="1"/>
  <c r="S267" i="3" s="1"/>
  <c r="R161" i="3"/>
  <c r="R162" i="3" s="1"/>
  <c r="R163" i="3" s="1"/>
  <c r="R267" i="3" s="1"/>
  <c r="Q161" i="3"/>
  <c r="Q162" i="3" s="1"/>
  <c r="Q163" i="3" s="1"/>
  <c r="Q267" i="3" s="1"/>
  <c r="P161" i="3"/>
  <c r="P162" i="3" s="1"/>
  <c r="P163" i="3" s="1"/>
  <c r="P267" i="3" s="1"/>
  <c r="O161" i="3"/>
  <c r="O162" i="3" s="1"/>
  <c r="O163" i="3" s="1"/>
  <c r="O267" i="3" s="1"/>
  <c r="N161" i="3"/>
  <c r="N162" i="3" s="1"/>
  <c r="N163" i="3" s="1"/>
  <c r="N267" i="3" s="1"/>
  <c r="M161" i="3"/>
  <c r="M162" i="3" s="1"/>
  <c r="M163" i="3" s="1"/>
  <c r="M267" i="3" s="1"/>
  <c r="L161" i="3"/>
  <c r="L162" i="3" s="1"/>
  <c r="L163" i="3" s="1"/>
  <c r="L267" i="3" s="1"/>
  <c r="K161" i="3"/>
  <c r="K162" i="3" s="1"/>
  <c r="K163" i="3" s="1"/>
  <c r="K267" i="3" s="1"/>
  <c r="J161" i="3"/>
  <c r="J162" i="3" s="1"/>
  <c r="J163" i="3" s="1"/>
  <c r="J267" i="3" s="1"/>
  <c r="I161" i="3"/>
  <c r="I162" i="3" s="1"/>
  <c r="I163" i="3" s="1"/>
  <c r="I267" i="3" s="1"/>
  <c r="H161" i="3"/>
  <c r="H162" i="3" s="1"/>
  <c r="H163" i="3" s="1"/>
  <c r="H267" i="3" s="1"/>
  <c r="G161" i="3"/>
  <c r="G162" i="3" s="1"/>
  <c r="G163" i="3" s="1"/>
  <c r="G267" i="3" s="1"/>
  <c r="F161" i="3"/>
  <c r="F162" i="3" s="1"/>
  <c r="F163" i="3" s="1"/>
  <c r="F267" i="3" s="1"/>
  <c r="E161" i="3"/>
  <c r="E162" i="3" s="1"/>
  <c r="E163" i="3" s="1"/>
  <c r="E267" i="3" s="1"/>
  <c r="D161" i="3"/>
  <c r="D162" i="3" s="1"/>
  <c r="D163" i="3" s="1"/>
  <c r="D267" i="3" s="1"/>
  <c r="C161" i="3"/>
  <c r="C162" i="3" s="1"/>
  <c r="C163" i="3" s="1"/>
  <c r="C267" i="3" s="1"/>
  <c r="AE167" i="3"/>
  <c r="AE169" i="3" s="1"/>
  <c r="AD167" i="3"/>
  <c r="AD169" i="3" s="1"/>
  <c r="AC167" i="3"/>
  <c r="AC169" i="3" s="1"/>
  <c r="AB167" i="3"/>
  <c r="AB169" i="3" s="1"/>
  <c r="AA167" i="3"/>
  <c r="AA169" i="3" s="1"/>
  <c r="Z167" i="3"/>
  <c r="Z169" i="3" s="1"/>
  <c r="Y167" i="3"/>
  <c r="Y169" i="3" s="1"/>
  <c r="X167" i="3"/>
  <c r="X169" i="3" s="1"/>
  <c r="W167" i="3"/>
  <c r="W169" i="3" s="1"/>
  <c r="V167" i="3"/>
  <c r="V169" i="3" s="1"/>
  <c r="U167" i="3"/>
  <c r="U169" i="3" s="1"/>
  <c r="T167" i="3"/>
  <c r="T169" i="3" s="1"/>
  <c r="S167" i="3"/>
  <c r="S169" i="3" s="1"/>
  <c r="R167" i="3"/>
  <c r="R169" i="3" s="1"/>
  <c r="Q167" i="3"/>
  <c r="Q169" i="3" s="1"/>
  <c r="P167" i="3"/>
  <c r="P169" i="3" s="1"/>
  <c r="O167" i="3"/>
  <c r="O169" i="3" s="1"/>
  <c r="N167" i="3"/>
  <c r="N169" i="3" s="1"/>
  <c r="M167" i="3"/>
  <c r="M169" i="3" s="1"/>
  <c r="L167" i="3"/>
  <c r="L169" i="3" s="1"/>
  <c r="K167" i="3"/>
  <c r="K169" i="3" s="1"/>
  <c r="J167" i="3"/>
  <c r="J169" i="3" s="1"/>
  <c r="I167" i="3"/>
  <c r="I169" i="3" s="1"/>
  <c r="H167" i="3"/>
  <c r="H169" i="3" s="1"/>
  <c r="G167" i="3"/>
  <c r="G169" i="3" s="1"/>
  <c r="F167" i="3"/>
  <c r="F169" i="3" s="1"/>
  <c r="E167" i="3"/>
  <c r="E169" i="3" s="1"/>
  <c r="D167" i="3"/>
  <c r="D169" i="3" s="1"/>
  <c r="C167" i="3"/>
  <c r="C169" i="3" s="1"/>
  <c r="D119" i="3"/>
  <c r="D120" i="3" s="1"/>
  <c r="E119" i="3"/>
  <c r="E120" i="3" s="1"/>
  <c r="F119" i="3"/>
  <c r="F120" i="3" s="1"/>
  <c r="G119" i="3"/>
  <c r="G120" i="3" s="1"/>
  <c r="H119" i="3"/>
  <c r="H120" i="3" s="1"/>
  <c r="I119" i="3"/>
  <c r="I120" i="3" s="1"/>
  <c r="J119" i="3"/>
  <c r="J120" i="3" s="1"/>
  <c r="K119" i="3"/>
  <c r="K120" i="3" s="1"/>
  <c r="L119" i="3"/>
  <c r="L120" i="3" s="1"/>
  <c r="M119" i="3"/>
  <c r="M120" i="3" s="1"/>
  <c r="N119" i="3"/>
  <c r="N120" i="3" s="1"/>
  <c r="O119" i="3"/>
  <c r="O120" i="3" s="1"/>
  <c r="P119" i="3"/>
  <c r="P120" i="3" s="1"/>
  <c r="Q119" i="3"/>
  <c r="Q120" i="3" s="1"/>
  <c r="R119" i="3"/>
  <c r="R120" i="3" s="1"/>
  <c r="S119" i="3"/>
  <c r="S120" i="3" s="1"/>
  <c r="T119" i="3"/>
  <c r="T120" i="3" s="1"/>
  <c r="U119" i="3"/>
  <c r="U120" i="3" s="1"/>
  <c r="V119" i="3"/>
  <c r="V120" i="3" s="1"/>
  <c r="W119" i="3"/>
  <c r="W120" i="3" s="1"/>
  <c r="X119" i="3"/>
  <c r="X120" i="3" s="1"/>
  <c r="Y119" i="3"/>
  <c r="Y120" i="3" s="1"/>
  <c r="Z119" i="3"/>
  <c r="Z120" i="3" s="1"/>
  <c r="AA119" i="3"/>
  <c r="AA120" i="3" s="1"/>
  <c r="AB119" i="3"/>
  <c r="AB120" i="3" s="1"/>
  <c r="AC119" i="3"/>
  <c r="AC120" i="3" s="1"/>
  <c r="AD119" i="3"/>
  <c r="AD120" i="3" s="1"/>
  <c r="AE119" i="3"/>
  <c r="AE120" i="3" s="1"/>
  <c r="AF119" i="3"/>
  <c r="AF120" i="3" s="1"/>
  <c r="AG119" i="3"/>
  <c r="AG120" i="3" s="1"/>
  <c r="AH119" i="3"/>
  <c r="AH120" i="3" s="1"/>
  <c r="AI119" i="3"/>
  <c r="AI120" i="3" s="1"/>
  <c r="AJ119" i="3"/>
  <c r="AJ120" i="3" s="1"/>
  <c r="AK119" i="3"/>
  <c r="AK120" i="3" s="1"/>
  <c r="AL119" i="3"/>
  <c r="AL120" i="3" s="1"/>
  <c r="AM119" i="3"/>
  <c r="AM120" i="3" s="1"/>
  <c r="AN119" i="3"/>
  <c r="AN120" i="3" s="1"/>
  <c r="AO119" i="3"/>
  <c r="AO120" i="3" s="1"/>
  <c r="AP119" i="3"/>
  <c r="AP120" i="3" s="1"/>
  <c r="AQ119" i="3"/>
  <c r="AQ120" i="3" s="1"/>
  <c r="AR119" i="3"/>
  <c r="AR120" i="3" s="1"/>
  <c r="AS119" i="3"/>
  <c r="AS120" i="3" s="1"/>
  <c r="AT119" i="3"/>
  <c r="AT120" i="3" s="1"/>
  <c r="AU119" i="3"/>
  <c r="AU120" i="3" s="1"/>
  <c r="AV119" i="3"/>
  <c r="AV120" i="3" s="1"/>
  <c r="D121" i="3"/>
  <c r="D122" i="3" s="1"/>
  <c r="E121" i="3"/>
  <c r="E122" i="3" s="1"/>
  <c r="F121" i="3"/>
  <c r="F122" i="3" s="1"/>
  <c r="G121" i="3"/>
  <c r="G122" i="3" s="1"/>
  <c r="H121" i="3"/>
  <c r="H122" i="3" s="1"/>
  <c r="I121" i="3"/>
  <c r="I122" i="3" s="1"/>
  <c r="J121" i="3"/>
  <c r="J122" i="3" s="1"/>
  <c r="K121" i="3"/>
  <c r="K122" i="3" s="1"/>
  <c r="L121" i="3"/>
  <c r="L122" i="3" s="1"/>
  <c r="M121" i="3"/>
  <c r="M122" i="3" s="1"/>
  <c r="N121" i="3"/>
  <c r="N122" i="3" s="1"/>
  <c r="O121" i="3"/>
  <c r="O122" i="3" s="1"/>
  <c r="P121" i="3"/>
  <c r="P122" i="3" s="1"/>
  <c r="Q121" i="3"/>
  <c r="Q122" i="3" s="1"/>
  <c r="R121" i="3"/>
  <c r="R122" i="3" s="1"/>
  <c r="S121" i="3"/>
  <c r="S122" i="3" s="1"/>
  <c r="T121" i="3"/>
  <c r="T122" i="3" s="1"/>
  <c r="U121" i="3"/>
  <c r="U122" i="3" s="1"/>
  <c r="V121" i="3"/>
  <c r="V122" i="3" s="1"/>
  <c r="W121" i="3"/>
  <c r="W122" i="3" s="1"/>
  <c r="X121" i="3"/>
  <c r="X122" i="3" s="1"/>
  <c r="Y121" i="3"/>
  <c r="Y122" i="3" s="1"/>
  <c r="Z121" i="3"/>
  <c r="Z122" i="3" s="1"/>
  <c r="AA121" i="3"/>
  <c r="AA122" i="3" s="1"/>
  <c r="AB121" i="3"/>
  <c r="AB122" i="3" s="1"/>
  <c r="AC121" i="3"/>
  <c r="AC122" i="3" s="1"/>
  <c r="AD121" i="3"/>
  <c r="AD122" i="3" s="1"/>
  <c r="AE121" i="3"/>
  <c r="AE122" i="3" s="1"/>
  <c r="AF121" i="3"/>
  <c r="AF122" i="3" s="1"/>
  <c r="AG121" i="3"/>
  <c r="AG122" i="3" s="1"/>
  <c r="AH121" i="3"/>
  <c r="AH122" i="3" s="1"/>
  <c r="AI121" i="3"/>
  <c r="AI122" i="3" s="1"/>
  <c r="AJ121" i="3"/>
  <c r="AJ122" i="3" s="1"/>
  <c r="AK121" i="3"/>
  <c r="AK122" i="3" s="1"/>
  <c r="AL121" i="3"/>
  <c r="AL122" i="3" s="1"/>
  <c r="AM121" i="3"/>
  <c r="AM122" i="3" s="1"/>
  <c r="AN121" i="3"/>
  <c r="AN122" i="3" s="1"/>
  <c r="AO121" i="3"/>
  <c r="AO122" i="3" s="1"/>
  <c r="AP121" i="3"/>
  <c r="AP122" i="3" s="1"/>
  <c r="AQ121" i="3"/>
  <c r="AQ122" i="3" s="1"/>
  <c r="AR121" i="3"/>
  <c r="AR122" i="3" s="1"/>
  <c r="AS121" i="3"/>
  <c r="AS122" i="3" s="1"/>
  <c r="AT121" i="3"/>
  <c r="AT122" i="3" s="1"/>
  <c r="AU121" i="3"/>
  <c r="AU122" i="3" s="1"/>
  <c r="AV121" i="3"/>
  <c r="AV122" i="3" s="1"/>
  <c r="C121" i="3"/>
  <c r="C122" i="3" s="1"/>
  <c r="C119" i="3"/>
  <c r="C120" i="3" s="1"/>
  <c r="AF114" i="3"/>
  <c r="AF116" i="3" s="1"/>
  <c r="AE114" i="3"/>
  <c r="AE116" i="3" s="1"/>
  <c r="AD114" i="3"/>
  <c r="AD116" i="3" s="1"/>
  <c r="AC114" i="3"/>
  <c r="AC116" i="3" s="1"/>
  <c r="AB114" i="3"/>
  <c r="AB116" i="3" s="1"/>
  <c r="AA114" i="3"/>
  <c r="AA116" i="3" s="1"/>
  <c r="Z114" i="3"/>
  <c r="Z116" i="3" s="1"/>
  <c r="Y114" i="3"/>
  <c r="Y116" i="3" s="1"/>
  <c r="X114" i="3"/>
  <c r="X116" i="3" s="1"/>
  <c r="W114" i="3"/>
  <c r="W116" i="3" s="1"/>
  <c r="V114" i="3"/>
  <c r="V116" i="3" s="1"/>
  <c r="U114" i="3"/>
  <c r="U116" i="3" s="1"/>
  <c r="T114" i="3"/>
  <c r="T116" i="3" s="1"/>
  <c r="S114" i="3"/>
  <c r="S116" i="3" s="1"/>
  <c r="R114" i="3"/>
  <c r="R116" i="3" s="1"/>
  <c r="Q114" i="3"/>
  <c r="Q116" i="3" s="1"/>
  <c r="P114" i="3"/>
  <c r="P116" i="3" s="1"/>
  <c r="O114" i="3"/>
  <c r="O116" i="3" s="1"/>
  <c r="N114" i="3"/>
  <c r="N116" i="3" s="1"/>
  <c r="M114" i="3"/>
  <c r="M116" i="3" s="1"/>
  <c r="L114" i="3"/>
  <c r="L116" i="3" s="1"/>
  <c r="K114" i="3"/>
  <c r="K116" i="3" s="1"/>
  <c r="J114" i="3"/>
  <c r="J116" i="3" s="1"/>
  <c r="I114" i="3"/>
  <c r="I116" i="3" s="1"/>
  <c r="H114" i="3"/>
  <c r="H116" i="3" s="1"/>
  <c r="G114" i="3"/>
  <c r="G116" i="3" s="1"/>
  <c r="F114" i="3"/>
  <c r="F116" i="3" s="1"/>
  <c r="E114" i="3"/>
  <c r="E116" i="3" s="1"/>
  <c r="D114" i="3"/>
  <c r="D116" i="3" s="1"/>
  <c r="C114" i="3"/>
  <c r="C116" i="3" s="1"/>
  <c r="AB110" i="3"/>
  <c r="AB266" i="3" s="1"/>
  <c r="AA110" i="3"/>
  <c r="AA266" i="3" s="1"/>
  <c r="AU66" i="3"/>
  <c r="AU67" i="3" s="1"/>
  <c r="AT66" i="3"/>
  <c r="AT67" i="3" s="1"/>
  <c r="AS66" i="3"/>
  <c r="AS67" i="3" s="1"/>
  <c r="AR66" i="3"/>
  <c r="AR67" i="3" s="1"/>
  <c r="AQ66" i="3"/>
  <c r="AQ67" i="3" s="1"/>
  <c r="AP66" i="3"/>
  <c r="AP67" i="3" s="1"/>
  <c r="AO66" i="3"/>
  <c r="AO67" i="3" s="1"/>
  <c r="AN66" i="3"/>
  <c r="AN67" i="3" s="1"/>
  <c r="AM66" i="3"/>
  <c r="AM67" i="3" s="1"/>
  <c r="AL66" i="3"/>
  <c r="AL67" i="3" s="1"/>
  <c r="AK66" i="3"/>
  <c r="AK67" i="3" s="1"/>
  <c r="AJ66" i="3"/>
  <c r="AJ67" i="3" s="1"/>
  <c r="AI66" i="3"/>
  <c r="AI67" i="3" s="1"/>
  <c r="AH66" i="3"/>
  <c r="AH67" i="3" s="1"/>
  <c r="AG66" i="3"/>
  <c r="AG67" i="3" s="1"/>
  <c r="AF66" i="3"/>
  <c r="AF67" i="3" s="1"/>
  <c r="AE66" i="3"/>
  <c r="AE67" i="3" s="1"/>
  <c r="AD66" i="3"/>
  <c r="AD67" i="3" s="1"/>
  <c r="AC66" i="3"/>
  <c r="AC67" i="3" s="1"/>
  <c r="AB66" i="3"/>
  <c r="AB67" i="3" s="1"/>
  <c r="AA66" i="3"/>
  <c r="AA67" i="3" s="1"/>
  <c r="Z66" i="3"/>
  <c r="Z67" i="3" s="1"/>
  <c r="Y66" i="3"/>
  <c r="Y67" i="3" s="1"/>
  <c r="X66" i="3"/>
  <c r="X67" i="3" s="1"/>
  <c r="W66" i="3"/>
  <c r="W67" i="3" s="1"/>
  <c r="V66" i="3"/>
  <c r="V67" i="3" s="1"/>
  <c r="U66" i="3"/>
  <c r="U67" i="3" s="1"/>
  <c r="T66" i="3"/>
  <c r="T67" i="3" s="1"/>
  <c r="S66" i="3"/>
  <c r="S67" i="3" s="1"/>
  <c r="R66" i="3"/>
  <c r="R67" i="3" s="1"/>
  <c r="Q66" i="3"/>
  <c r="Q67" i="3" s="1"/>
  <c r="P66" i="3"/>
  <c r="P67" i="3" s="1"/>
  <c r="O66" i="3"/>
  <c r="O67" i="3" s="1"/>
  <c r="N66" i="3"/>
  <c r="N67" i="3" s="1"/>
  <c r="M66" i="3"/>
  <c r="M67" i="3" s="1"/>
  <c r="L66" i="3"/>
  <c r="L67" i="3" s="1"/>
  <c r="K66" i="3"/>
  <c r="K67" i="3" s="1"/>
  <c r="J66" i="3"/>
  <c r="J67" i="3" s="1"/>
  <c r="I66" i="3"/>
  <c r="I67" i="3" s="1"/>
  <c r="H66" i="3"/>
  <c r="H67" i="3" s="1"/>
  <c r="G66" i="3"/>
  <c r="G67" i="3" s="1"/>
  <c r="F66" i="3"/>
  <c r="F67" i="3" s="1"/>
  <c r="E66" i="3"/>
  <c r="E67" i="3" s="1"/>
  <c r="D66" i="3"/>
  <c r="D67" i="3" s="1"/>
  <c r="C66" i="3"/>
  <c r="C67" i="3" s="1"/>
  <c r="AV66" i="3"/>
  <c r="AV67" i="3" s="1"/>
  <c r="AV68" i="3"/>
  <c r="AV69" i="3" s="1"/>
  <c r="AU68" i="3"/>
  <c r="AU69" i="3" s="1"/>
  <c r="AT68" i="3"/>
  <c r="AT69" i="3" s="1"/>
  <c r="AS68" i="3"/>
  <c r="AS69" i="3" s="1"/>
  <c r="AR68" i="3"/>
  <c r="AR69" i="3" s="1"/>
  <c r="AQ68" i="3"/>
  <c r="AQ69" i="3" s="1"/>
  <c r="AP68" i="3"/>
  <c r="AP69" i="3" s="1"/>
  <c r="AO68" i="3"/>
  <c r="AO69" i="3" s="1"/>
  <c r="AN68" i="3"/>
  <c r="AN69" i="3" s="1"/>
  <c r="AM68" i="3"/>
  <c r="AM69" i="3" s="1"/>
  <c r="AL68" i="3"/>
  <c r="AL69" i="3" s="1"/>
  <c r="AK68" i="3"/>
  <c r="AK69" i="3" s="1"/>
  <c r="AJ68" i="3"/>
  <c r="AJ69" i="3" s="1"/>
  <c r="AI68" i="3"/>
  <c r="AI69" i="3" s="1"/>
  <c r="AH68" i="3"/>
  <c r="AH69" i="3" s="1"/>
  <c r="AG68" i="3"/>
  <c r="AG69" i="3" s="1"/>
  <c r="AF68" i="3"/>
  <c r="AF69" i="3" s="1"/>
  <c r="AE68" i="3"/>
  <c r="AE69" i="3" s="1"/>
  <c r="AD68" i="3"/>
  <c r="AD69" i="3" s="1"/>
  <c r="AC68" i="3"/>
  <c r="AC69" i="3" s="1"/>
  <c r="AB68" i="3"/>
  <c r="AB69" i="3" s="1"/>
  <c r="AA68" i="3"/>
  <c r="AA69" i="3" s="1"/>
  <c r="Z68" i="3"/>
  <c r="Z69" i="3" s="1"/>
  <c r="Y68" i="3"/>
  <c r="Y69" i="3" s="1"/>
  <c r="X68" i="3"/>
  <c r="X69" i="3" s="1"/>
  <c r="W68" i="3"/>
  <c r="W69" i="3" s="1"/>
  <c r="V68" i="3"/>
  <c r="V69" i="3" s="1"/>
  <c r="U68" i="3"/>
  <c r="U69" i="3" s="1"/>
  <c r="T68" i="3"/>
  <c r="T69" i="3" s="1"/>
  <c r="S68" i="3"/>
  <c r="S69" i="3" s="1"/>
  <c r="R68" i="3"/>
  <c r="R69" i="3" s="1"/>
  <c r="Q68" i="3"/>
  <c r="Q69" i="3" s="1"/>
  <c r="P68" i="3"/>
  <c r="P69" i="3" s="1"/>
  <c r="O68" i="3"/>
  <c r="O69" i="3" s="1"/>
  <c r="N68" i="3"/>
  <c r="N69" i="3" s="1"/>
  <c r="M68" i="3"/>
  <c r="M69" i="3" s="1"/>
  <c r="L68" i="3"/>
  <c r="L69" i="3" s="1"/>
  <c r="K68" i="3"/>
  <c r="K69" i="3" s="1"/>
  <c r="J68" i="3"/>
  <c r="J69" i="3" s="1"/>
  <c r="I68" i="3"/>
  <c r="I69" i="3" s="1"/>
  <c r="H68" i="3"/>
  <c r="H69" i="3" s="1"/>
  <c r="G68" i="3"/>
  <c r="G69" i="3" s="1"/>
  <c r="F68" i="3"/>
  <c r="F69" i="3" s="1"/>
  <c r="E68" i="3"/>
  <c r="E69" i="3" s="1"/>
  <c r="D68" i="3"/>
  <c r="D69" i="3" s="1"/>
  <c r="C68" i="3"/>
  <c r="C69" i="3" s="1"/>
  <c r="AU61" i="3"/>
  <c r="AU63" i="3" s="1"/>
  <c r="AT61" i="3"/>
  <c r="AT63" i="3" s="1"/>
  <c r="AS61" i="3"/>
  <c r="AS63" i="3" s="1"/>
  <c r="AR61" i="3"/>
  <c r="AR63" i="3" s="1"/>
  <c r="AQ61" i="3"/>
  <c r="AQ63" i="3" s="1"/>
  <c r="AP61" i="3"/>
  <c r="AP63" i="3" s="1"/>
  <c r="AO61" i="3"/>
  <c r="AO63" i="3" s="1"/>
  <c r="AN61" i="3"/>
  <c r="AN63" i="3" s="1"/>
  <c r="AM61" i="3"/>
  <c r="AM63" i="3" s="1"/>
  <c r="AL61" i="3"/>
  <c r="AL63" i="3" s="1"/>
  <c r="AK61" i="3"/>
  <c r="AK63" i="3" s="1"/>
  <c r="AJ61" i="3"/>
  <c r="AJ63" i="3" s="1"/>
  <c r="AI61" i="3"/>
  <c r="AI63" i="3" s="1"/>
  <c r="AH61" i="3"/>
  <c r="AH63" i="3" s="1"/>
  <c r="AG61" i="3"/>
  <c r="AG63" i="3" s="1"/>
  <c r="AF61" i="3"/>
  <c r="AF63" i="3" s="1"/>
  <c r="AE61" i="3"/>
  <c r="AE63" i="3" s="1"/>
  <c r="AD61" i="3"/>
  <c r="AD63" i="3" s="1"/>
  <c r="AC61" i="3"/>
  <c r="AC63" i="3" s="1"/>
  <c r="AB61" i="3"/>
  <c r="AB63" i="3" s="1"/>
  <c r="AA61" i="3"/>
  <c r="AA63" i="3" s="1"/>
  <c r="Z61" i="3"/>
  <c r="Z63" i="3" s="1"/>
  <c r="Y61" i="3"/>
  <c r="Y63" i="3" s="1"/>
  <c r="X61" i="3"/>
  <c r="X63" i="3" s="1"/>
  <c r="W61" i="3"/>
  <c r="W63" i="3" s="1"/>
  <c r="V61" i="3"/>
  <c r="V63" i="3" s="1"/>
  <c r="U61" i="3"/>
  <c r="U63" i="3" s="1"/>
  <c r="T61" i="3"/>
  <c r="T63" i="3" s="1"/>
  <c r="S61" i="3"/>
  <c r="S63" i="3" s="1"/>
  <c r="R61" i="3"/>
  <c r="R63" i="3" s="1"/>
  <c r="Q61" i="3"/>
  <c r="Q63" i="3" s="1"/>
  <c r="P61" i="3"/>
  <c r="P63" i="3" s="1"/>
  <c r="O61" i="3"/>
  <c r="O63" i="3" s="1"/>
  <c r="N61" i="3"/>
  <c r="N63" i="3" s="1"/>
  <c r="M61" i="3"/>
  <c r="M63" i="3" s="1"/>
  <c r="L61" i="3"/>
  <c r="L63" i="3" s="1"/>
  <c r="K61" i="3"/>
  <c r="K63" i="3" s="1"/>
  <c r="J61" i="3"/>
  <c r="J63" i="3" s="1"/>
  <c r="I61" i="3"/>
  <c r="I63" i="3" s="1"/>
  <c r="H61" i="3"/>
  <c r="H63" i="3" s="1"/>
  <c r="G61" i="3"/>
  <c r="G63" i="3" s="1"/>
  <c r="F61" i="3"/>
  <c r="F63" i="3" s="1"/>
  <c r="E61" i="3"/>
  <c r="E63" i="3" s="1"/>
  <c r="D61" i="3"/>
  <c r="D63" i="3" s="1"/>
  <c r="C61" i="3"/>
  <c r="C63" i="3" s="1"/>
  <c r="AW271" i="3" l="1"/>
  <c r="AW279" i="3" s="1"/>
  <c r="C259" i="3"/>
  <c r="C316" i="3"/>
  <c r="S313" i="3"/>
  <c r="R313" i="3"/>
  <c r="Q313" i="3"/>
  <c r="P313" i="3"/>
  <c r="O313" i="3"/>
  <c r="N313" i="3"/>
  <c r="M313" i="3"/>
  <c r="L313" i="3"/>
  <c r="K313" i="3"/>
  <c r="J313" i="3"/>
  <c r="I313" i="3"/>
  <c r="H313" i="3"/>
  <c r="G313" i="3"/>
  <c r="F313" i="3"/>
  <c r="E313" i="3"/>
  <c r="D313" i="3"/>
  <c r="C313" i="3"/>
  <c r="S312" i="3"/>
  <c r="R312" i="3"/>
  <c r="Q312" i="3"/>
  <c r="P312" i="3"/>
  <c r="O312" i="3"/>
  <c r="N312" i="3"/>
  <c r="M312" i="3"/>
  <c r="L312" i="3"/>
  <c r="K312" i="3"/>
  <c r="J312" i="3"/>
  <c r="I312" i="3"/>
  <c r="H312" i="3"/>
  <c r="G312" i="3"/>
  <c r="F312" i="3"/>
  <c r="E312" i="3"/>
  <c r="D312" i="3"/>
  <c r="C312" i="3"/>
  <c r="S309" i="3"/>
  <c r="R309" i="3"/>
  <c r="Q309" i="3"/>
  <c r="P309" i="3"/>
  <c r="O309" i="3"/>
  <c r="N309" i="3"/>
  <c r="M309" i="3"/>
  <c r="L309" i="3"/>
  <c r="K309" i="3"/>
  <c r="J309" i="3"/>
  <c r="I309" i="3"/>
  <c r="H309" i="3"/>
  <c r="G309" i="3"/>
  <c r="F309" i="3"/>
  <c r="E309" i="3"/>
  <c r="D309" i="3"/>
  <c r="C309" i="3"/>
  <c r="S308" i="3"/>
  <c r="R308" i="3"/>
  <c r="Q308" i="3"/>
  <c r="P308" i="3"/>
  <c r="O308" i="3"/>
  <c r="N308" i="3"/>
  <c r="M308" i="3"/>
  <c r="L308" i="3"/>
  <c r="K308" i="3"/>
  <c r="J308" i="3"/>
  <c r="I308" i="3"/>
  <c r="H308" i="3"/>
  <c r="G308" i="3"/>
  <c r="F308" i="3"/>
  <c r="E308" i="3"/>
  <c r="D308" i="3"/>
  <c r="C308" i="3"/>
  <c r="S305" i="3"/>
  <c r="R305" i="3"/>
  <c r="Q305" i="3"/>
  <c r="P305" i="3"/>
  <c r="O305" i="3"/>
  <c r="N305" i="3"/>
  <c r="M305" i="3"/>
  <c r="L305" i="3"/>
  <c r="K305" i="3"/>
  <c r="J305" i="3"/>
  <c r="I305" i="3"/>
  <c r="H305" i="3"/>
  <c r="G305" i="3"/>
  <c r="F305" i="3"/>
  <c r="E305" i="3"/>
  <c r="D305" i="3"/>
  <c r="S304" i="3"/>
  <c r="R304" i="3"/>
  <c r="Q304" i="3"/>
  <c r="P304" i="3"/>
  <c r="O304" i="3"/>
  <c r="N304" i="3"/>
  <c r="M304" i="3"/>
  <c r="L304" i="3"/>
  <c r="K304" i="3"/>
  <c r="J304" i="3"/>
  <c r="I304" i="3"/>
  <c r="H304" i="3"/>
  <c r="G304" i="3"/>
  <c r="F304" i="3"/>
  <c r="E304" i="3"/>
  <c r="D304" i="3"/>
  <c r="C305" i="3"/>
  <c r="C304"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S290" i="3"/>
  <c r="R290" i="3"/>
  <c r="Q290" i="3"/>
  <c r="P290" i="3"/>
  <c r="O290" i="3"/>
  <c r="N290" i="3"/>
  <c r="M290" i="3"/>
  <c r="L290" i="3"/>
  <c r="K290" i="3"/>
  <c r="J290" i="3"/>
  <c r="I290" i="3"/>
  <c r="H290" i="3"/>
  <c r="G290" i="3"/>
  <c r="F290" i="3"/>
  <c r="E290" i="3"/>
  <c r="D290" i="3"/>
  <c r="C290" i="3"/>
  <c r="S286" i="3"/>
  <c r="R286" i="3"/>
  <c r="Q286" i="3"/>
  <c r="P286" i="3"/>
  <c r="O286" i="3"/>
  <c r="N286" i="3"/>
  <c r="M286" i="3"/>
  <c r="L286" i="3"/>
  <c r="K286" i="3"/>
  <c r="J286" i="3"/>
  <c r="I286" i="3"/>
  <c r="H286" i="3"/>
  <c r="G286" i="3"/>
  <c r="F286" i="3"/>
  <c r="E286" i="3"/>
  <c r="D286" i="3"/>
  <c r="C286" i="3"/>
  <c r="S282" i="3"/>
  <c r="R282" i="3"/>
  <c r="Q282" i="3"/>
  <c r="P282" i="3"/>
  <c r="O282" i="3"/>
  <c r="N282" i="3"/>
  <c r="M282" i="3"/>
  <c r="L282" i="3"/>
  <c r="K282" i="3"/>
  <c r="J282" i="3"/>
  <c r="I282" i="3"/>
  <c r="H282" i="3"/>
  <c r="G282" i="3"/>
  <c r="F282" i="3"/>
  <c r="E282" i="3"/>
  <c r="D282" i="3"/>
  <c r="C283" i="3"/>
  <c r="C282" i="3"/>
  <c r="C298" i="3" l="1"/>
  <c r="AV231" i="3"/>
  <c r="AV233" i="3" s="1"/>
  <c r="AV196" i="3"/>
  <c r="AV190" i="3"/>
  <c r="AV187" i="3"/>
  <c r="AV188" i="3" s="1"/>
  <c r="AV184" i="3"/>
  <c r="AV182" i="3"/>
  <c r="AV183" i="3" s="1"/>
  <c r="AV189" i="3" s="1"/>
  <c r="AV245" i="3"/>
  <c r="AV238" i="3"/>
  <c r="AV232" i="3"/>
  <c r="AV234" i="3" s="1"/>
  <c r="AV225" i="3"/>
  <c r="X215" i="3"/>
  <c r="W215" i="3"/>
  <c r="V215" i="3"/>
  <c r="U215" i="3"/>
  <c r="T215" i="3"/>
  <c r="S215" i="3"/>
  <c r="R215" i="3"/>
  <c r="Q215" i="3"/>
  <c r="P215" i="3"/>
  <c r="O215" i="3"/>
  <c r="N215" i="3"/>
  <c r="M215" i="3"/>
  <c r="L215" i="3"/>
  <c r="K215" i="3"/>
  <c r="J215" i="3"/>
  <c r="I215" i="3"/>
  <c r="H215" i="3"/>
  <c r="G215" i="3"/>
  <c r="F215" i="3"/>
  <c r="E215" i="3"/>
  <c r="D215" i="3"/>
  <c r="C215" i="3"/>
  <c r="Y215" i="3"/>
  <c r="Z215" i="3"/>
  <c r="AA215" i="3"/>
  <c r="AB215" i="3"/>
  <c r="AC215" i="3"/>
  <c r="AD215" i="3"/>
  <c r="AE215" i="3"/>
  <c r="AV213" i="3"/>
  <c r="AV214" i="3" s="1"/>
  <c r="AU213" i="3"/>
  <c r="AU214" i="3" s="1"/>
  <c r="AT213" i="3"/>
  <c r="AT214" i="3" s="1"/>
  <c r="AS213" i="3"/>
  <c r="AS214" i="3" s="1"/>
  <c r="AR213" i="3"/>
  <c r="AR214" i="3" s="1"/>
  <c r="AQ213" i="3"/>
  <c r="AQ214" i="3" s="1"/>
  <c r="AP213" i="3"/>
  <c r="AP214" i="3" s="1"/>
  <c r="AO213" i="3"/>
  <c r="AO214" i="3" s="1"/>
  <c r="AN213" i="3"/>
  <c r="AN214" i="3" s="1"/>
  <c r="AM213" i="3"/>
  <c r="AM214" i="3" s="1"/>
  <c r="AL213" i="3"/>
  <c r="AL214" i="3" s="1"/>
  <c r="AK213" i="3"/>
  <c r="AK214" i="3" s="1"/>
  <c r="AJ213" i="3"/>
  <c r="AJ214" i="3" s="1"/>
  <c r="AI213" i="3"/>
  <c r="AI214" i="3" s="1"/>
  <c r="AH213" i="3"/>
  <c r="AH214" i="3" s="1"/>
  <c r="AG213" i="3"/>
  <c r="AG214" i="3" s="1"/>
  <c r="AF213" i="3"/>
  <c r="AF214" i="3" s="1"/>
  <c r="AE213" i="3"/>
  <c r="AE214" i="3" s="1"/>
  <c r="AD213" i="3"/>
  <c r="AD214" i="3" s="1"/>
  <c r="AC213" i="3"/>
  <c r="AC214" i="3" s="1"/>
  <c r="AB213" i="3"/>
  <c r="AB214" i="3" s="1"/>
  <c r="AB216" i="3" s="1"/>
  <c r="AA213" i="3"/>
  <c r="AA214" i="3" s="1"/>
  <c r="Z213" i="3"/>
  <c r="Z214" i="3" s="1"/>
  <c r="Z216" i="3" s="1"/>
  <c r="Y213" i="3"/>
  <c r="Y214" i="3" s="1"/>
  <c r="X213" i="3"/>
  <c r="X214" i="3" s="1"/>
  <c r="W213" i="3"/>
  <c r="W214" i="3" s="1"/>
  <c r="V213" i="3"/>
  <c r="V214" i="3" s="1"/>
  <c r="U213" i="3"/>
  <c r="U214" i="3" s="1"/>
  <c r="T213" i="3"/>
  <c r="T214" i="3" s="1"/>
  <c r="S213" i="3"/>
  <c r="S214" i="3" s="1"/>
  <c r="R213" i="3"/>
  <c r="R214" i="3" s="1"/>
  <c r="Q213" i="3"/>
  <c r="Q214" i="3" s="1"/>
  <c r="P213" i="3"/>
  <c r="P214" i="3" s="1"/>
  <c r="O213" i="3"/>
  <c r="O214" i="3" s="1"/>
  <c r="N213" i="3"/>
  <c r="N214" i="3" s="1"/>
  <c r="M213" i="3"/>
  <c r="M214" i="3" s="1"/>
  <c r="L213" i="3"/>
  <c r="L214" i="3" s="1"/>
  <c r="K213" i="3"/>
  <c r="K214" i="3" s="1"/>
  <c r="J213" i="3"/>
  <c r="J214" i="3" s="1"/>
  <c r="I213" i="3"/>
  <c r="I214" i="3" s="1"/>
  <c r="H213" i="3"/>
  <c r="H214" i="3" s="1"/>
  <c r="G213" i="3"/>
  <c r="G214" i="3" s="1"/>
  <c r="F213" i="3"/>
  <c r="F214" i="3" s="1"/>
  <c r="E213" i="3"/>
  <c r="E214" i="3" s="1"/>
  <c r="D213" i="3"/>
  <c r="D214" i="3" s="1"/>
  <c r="C213" i="3"/>
  <c r="C214" i="3" s="1"/>
  <c r="AV215" i="3"/>
  <c r="AV209" i="3"/>
  <c r="AV210" i="3" s="1"/>
  <c r="S294" i="3" s="1"/>
  <c r="AV206" i="3"/>
  <c r="AV207" i="3" s="1"/>
  <c r="AV143" i="3"/>
  <c r="AV144" i="3" s="1"/>
  <c r="AV137" i="3"/>
  <c r="AV134" i="3"/>
  <c r="AV135" i="3" s="1"/>
  <c r="AV131" i="3"/>
  <c r="AV129" i="3"/>
  <c r="AV130" i="3" s="1"/>
  <c r="AV176" i="3"/>
  <c r="AV167" i="3"/>
  <c r="AV169" i="3" s="1"/>
  <c r="AV166" i="3"/>
  <c r="AV168" i="3" s="1"/>
  <c r="AV161" i="3"/>
  <c r="AV162" i="3" s="1"/>
  <c r="AV163" i="3" s="1"/>
  <c r="AV267" i="3" s="1"/>
  <c r="AV154" i="3"/>
  <c r="AV155" i="3" s="1"/>
  <c r="AV156" i="3" s="1"/>
  <c r="AV261" i="3" s="1"/>
  <c r="D345" i="3"/>
  <c r="G345" i="3"/>
  <c r="H345" i="3"/>
  <c r="I345" i="3"/>
  <c r="J345" i="3"/>
  <c r="N345" i="3"/>
  <c r="O345" i="3"/>
  <c r="S345" i="3"/>
  <c r="D344" i="3"/>
  <c r="E344" i="3"/>
  <c r="I344" i="3"/>
  <c r="K344" i="3"/>
  <c r="N344" i="3"/>
  <c r="Q344" i="3"/>
  <c r="D343" i="3"/>
  <c r="E343" i="3"/>
  <c r="F343" i="3"/>
  <c r="G343" i="3"/>
  <c r="H343" i="3"/>
  <c r="I343" i="3"/>
  <c r="J343" i="3"/>
  <c r="M343" i="3"/>
  <c r="N343" i="3"/>
  <c r="P343" i="3"/>
  <c r="D342" i="3"/>
  <c r="E342" i="3"/>
  <c r="G342" i="3"/>
  <c r="K342" i="3"/>
  <c r="D316" i="3"/>
  <c r="E316" i="3"/>
  <c r="F316" i="3"/>
  <c r="F323" i="3" s="1"/>
  <c r="G316" i="3"/>
  <c r="G323" i="3" s="1"/>
  <c r="H316" i="3"/>
  <c r="H323" i="3" s="1"/>
  <c r="I316" i="3"/>
  <c r="I323" i="3" s="1"/>
  <c r="J316" i="3"/>
  <c r="J323" i="3" s="1"/>
  <c r="K316" i="3"/>
  <c r="K323" i="3" s="1"/>
  <c r="L316" i="3"/>
  <c r="L323" i="3" s="1"/>
  <c r="M316" i="3"/>
  <c r="M323" i="3" s="1"/>
  <c r="N316" i="3"/>
  <c r="N323" i="3" s="1"/>
  <c r="O316" i="3"/>
  <c r="O323" i="3" s="1"/>
  <c r="P316" i="3"/>
  <c r="P323" i="3" s="1"/>
  <c r="Q316" i="3"/>
  <c r="Q323" i="3" s="1"/>
  <c r="R316" i="3"/>
  <c r="R323" i="3" s="1"/>
  <c r="S316" i="3"/>
  <c r="S323" i="3" s="1"/>
  <c r="D323" i="3"/>
  <c r="E323" i="3"/>
  <c r="D322" i="3"/>
  <c r="E322" i="3"/>
  <c r="F322" i="3"/>
  <c r="G322" i="3"/>
  <c r="H322" i="3"/>
  <c r="I322" i="3"/>
  <c r="J322" i="3"/>
  <c r="K322" i="3"/>
  <c r="L322" i="3"/>
  <c r="M322" i="3"/>
  <c r="N322" i="3"/>
  <c r="O322" i="3"/>
  <c r="P322" i="3"/>
  <c r="Q322" i="3"/>
  <c r="R322" i="3"/>
  <c r="S322" i="3"/>
  <c r="D321" i="3"/>
  <c r="E321" i="3"/>
  <c r="F321" i="3"/>
  <c r="G321" i="3"/>
  <c r="H321" i="3"/>
  <c r="I321" i="3"/>
  <c r="J321" i="3"/>
  <c r="K321" i="3"/>
  <c r="L321" i="3"/>
  <c r="M321" i="3"/>
  <c r="N321" i="3"/>
  <c r="O321" i="3"/>
  <c r="P321" i="3"/>
  <c r="Q321" i="3"/>
  <c r="R321" i="3"/>
  <c r="S321" i="3"/>
  <c r="D320" i="3"/>
  <c r="E320" i="3"/>
  <c r="F320" i="3"/>
  <c r="G320" i="3"/>
  <c r="H320" i="3"/>
  <c r="I320" i="3"/>
  <c r="J320" i="3"/>
  <c r="K320" i="3"/>
  <c r="L320" i="3"/>
  <c r="M320" i="3"/>
  <c r="N320" i="3"/>
  <c r="O320" i="3"/>
  <c r="P320" i="3"/>
  <c r="Q320" i="3"/>
  <c r="R320" i="3"/>
  <c r="S320" i="3"/>
  <c r="S283" i="3"/>
  <c r="S298" i="3" s="1"/>
  <c r="R283" i="3"/>
  <c r="Q283" i="3"/>
  <c r="P283" i="3"/>
  <c r="O283" i="3"/>
  <c r="N283" i="3"/>
  <c r="M283" i="3"/>
  <c r="L283" i="3"/>
  <c r="K283" i="3"/>
  <c r="J283" i="3"/>
  <c r="I283" i="3"/>
  <c r="H283" i="3"/>
  <c r="G283" i="3"/>
  <c r="F283" i="3"/>
  <c r="E283" i="3"/>
  <c r="D283" i="3"/>
  <c r="S295" i="3"/>
  <c r="S291" i="3"/>
  <c r="S287" i="3"/>
  <c r="P295" i="3"/>
  <c r="Q295" i="3"/>
  <c r="R295" i="3"/>
  <c r="J344" i="3" l="1"/>
  <c r="L343" i="3"/>
  <c r="O343" i="3"/>
  <c r="R343" i="3"/>
  <c r="F342" i="3"/>
  <c r="H342" i="3"/>
  <c r="J342" i="3"/>
  <c r="L342" i="3"/>
  <c r="M342" i="3"/>
  <c r="N342" i="3"/>
  <c r="N350" i="3" s="1"/>
  <c r="P342" i="3"/>
  <c r="S342" i="3"/>
  <c r="I342" i="3"/>
  <c r="I350" i="3" s="1"/>
  <c r="Q343" i="3"/>
  <c r="R342" i="3"/>
  <c r="H344" i="3"/>
  <c r="H350" i="3" s="1"/>
  <c r="G344" i="3"/>
  <c r="G350" i="3" s="1"/>
  <c r="AV227" i="3"/>
  <c r="M344" i="3"/>
  <c r="E345" i="3"/>
  <c r="AV191" i="3"/>
  <c r="F344" i="3"/>
  <c r="AV242" i="3"/>
  <c r="AV240" i="3"/>
  <c r="AV244" i="3" s="1"/>
  <c r="P345" i="3"/>
  <c r="Q342" i="3"/>
  <c r="L344" i="3"/>
  <c r="AD216" i="3"/>
  <c r="AV178" i="3"/>
  <c r="AV177" i="3" s="1"/>
  <c r="AV211" i="3"/>
  <c r="AV262" i="3" s="1"/>
  <c r="F216" i="3"/>
  <c r="N216" i="3"/>
  <c r="V216" i="3"/>
  <c r="E216" i="3"/>
  <c r="I216" i="3"/>
  <c r="M216" i="3"/>
  <c r="Q216" i="3"/>
  <c r="U216" i="3"/>
  <c r="Y216" i="3"/>
  <c r="AC216" i="3"/>
  <c r="O342" i="3"/>
  <c r="AE216" i="3"/>
  <c r="G216" i="3"/>
  <c r="K216" i="3"/>
  <c r="O216" i="3"/>
  <c r="S216" i="3"/>
  <c r="W216" i="3"/>
  <c r="AA216" i="3"/>
  <c r="D216" i="3"/>
  <c r="H216" i="3"/>
  <c r="L216" i="3"/>
  <c r="P216" i="3"/>
  <c r="T216" i="3"/>
  <c r="X216" i="3"/>
  <c r="J216" i="3"/>
  <c r="R216" i="3"/>
  <c r="AV216" i="3"/>
  <c r="C216" i="3"/>
  <c r="K349" i="3"/>
  <c r="G349" i="3"/>
  <c r="F345" i="3"/>
  <c r="AV197" i="3"/>
  <c r="H349" i="3"/>
  <c r="D349" i="3"/>
  <c r="C343" i="3"/>
  <c r="C345" i="3"/>
  <c r="C344" i="3"/>
  <c r="AV185" i="3"/>
  <c r="S300" i="3"/>
  <c r="N349" i="3"/>
  <c r="J349" i="3"/>
  <c r="F349" i="3"/>
  <c r="M349" i="3"/>
  <c r="I349" i="3"/>
  <c r="E349" i="3"/>
  <c r="D350" i="3"/>
  <c r="S299" i="3"/>
  <c r="S301" i="3"/>
  <c r="Q345" i="3"/>
  <c r="M345" i="3"/>
  <c r="L345" i="3"/>
  <c r="K345" i="3"/>
  <c r="R345" i="3"/>
  <c r="E350" i="3"/>
  <c r="AV132" i="3"/>
  <c r="C323" i="3"/>
  <c r="Q349" i="3"/>
  <c r="S349" i="3"/>
  <c r="P344" i="3"/>
  <c r="P349" i="3"/>
  <c r="R349" i="3"/>
  <c r="L349" i="3"/>
  <c r="O344" i="3"/>
  <c r="AV136" i="3"/>
  <c r="AV138" i="3" s="1"/>
  <c r="O349" i="3"/>
  <c r="C322" i="3"/>
  <c r="S343" i="3"/>
  <c r="K343" i="3"/>
  <c r="R344" i="3"/>
  <c r="S344" i="3"/>
  <c r="C321" i="3"/>
  <c r="C320" i="3"/>
  <c r="C342" i="3"/>
  <c r="J350" i="3" l="1"/>
  <c r="P350" i="3"/>
  <c r="AV228" i="3"/>
  <c r="AV268" i="3"/>
  <c r="L350" i="3"/>
  <c r="M350" i="3"/>
  <c r="F350" i="3"/>
  <c r="AV199" i="3"/>
  <c r="Q350" i="3"/>
  <c r="AV247" i="3"/>
  <c r="AV246" i="3" s="1"/>
  <c r="AV274" i="3" s="1"/>
  <c r="AV146" i="3"/>
  <c r="AV179" i="3"/>
  <c r="AV273" i="3"/>
  <c r="O350" i="3"/>
  <c r="K350" i="3"/>
  <c r="C350" i="3"/>
  <c r="R350" i="3"/>
  <c r="S348" i="3"/>
  <c r="C349" i="3"/>
  <c r="S350" i="3"/>
  <c r="AV123" i="3"/>
  <c r="AV114" i="3"/>
  <c r="AV116" i="3" s="1"/>
  <c r="AV113" i="3"/>
  <c r="AV115" i="3" s="1"/>
  <c r="AV108" i="3"/>
  <c r="AV109" i="3" s="1"/>
  <c r="AV110" i="3" s="1"/>
  <c r="AV266" i="3" s="1"/>
  <c r="AV101" i="3"/>
  <c r="AV102" i="3" s="1"/>
  <c r="AV103" i="3" s="1"/>
  <c r="AV260" i="3" s="1"/>
  <c r="AV90" i="3"/>
  <c r="AV84" i="3"/>
  <c r="AV81" i="3"/>
  <c r="AV82" i="3" s="1"/>
  <c r="AV78" i="3"/>
  <c r="AV76" i="3"/>
  <c r="AV77" i="3" s="1"/>
  <c r="AV61" i="3"/>
  <c r="AV63" i="3" s="1"/>
  <c r="AV60" i="3"/>
  <c r="AV62" i="3" s="1"/>
  <c r="AV55" i="3"/>
  <c r="AV56" i="3" s="1"/>
  <c r="AV57" i="3" s="1"/>
  <c r="AV265" i="3" s="1"/>
  <c r="AV48" i="3"/>
  <c r="AV49" i="3" s="1"/>
  <c r="AV50" i="3" s="1"/>
  <c r="AV259" i="3" s="1"/>
  <c r="AU215" i="3"/>
  <c r="AT215" i="3"/>
  <c r="AS215" i="3"/>
  <c r="AR215" i="3"/>
  <c r="AQ215" i="3"/>
  <c r="AP215" i="3"/>
  <c r="AO215" i="3"/>
  <c r="AN215" i="3"/>
  <c r="AM215" i="3"/>
  <c r="AL215" i="3"/>
  <c r="AK215" i="3"/>
  <c r="AJ215" i="3"/>
  <c r="AI215" i="3"/>
  <c r="AH215" i="3"/>
  <c r="AG215" i="3"/>
  <c r="AF215" i="3"/>
  <c r="C295" i="3"/>
  <c r="D295" i="3"/>
  <c r="E295" i="3"/>
  <c r="F295" i="3"/>
  <c r="G295" i="3"/>
  <c r="H295" i="3"/>
  <c r="I295" i="3"/>
  <c r="J295" i="3"/>
  <c r="K295" i="3"/>
  <c r="L295" i="3"/>
  <c r="M295" i="3"/>
  <c r="N295" i="3"/>
  <c r="O295" i="3"/>
  <c r="C225" i="3"/>
  <c r="AV248" i="3" l="1"/>
  <c r="AV256" i="3" s="1"/>
  <c r="AV200" i="3"/>
  <c r="AV255" i="3" s="1"/>
  <c r="C227" i="3"/>
  <c r="C228" i="3" s="1"/>
  <c r="AV91" i="3"/>
  <c r="AV72" i="3"/>
  <c r="AV71" i="3" s="1"/>
  <c r="AV125" i="3"/>
  <c r="AV124" i="3" s="1"/>
  <c r="AV83" i="3"/>
  <c r="AV85" i="3" s="1"/>
  <c r="AV79" i="3"/>
  <c r="AK216" i="3"/>
  <c r="AS216" i="3"/>
  <c r="AH216" i="3"/>
  <c r="AL216" i="3"/>
  <c r="AP216" i="3"/>
  <c r="AT216" i="3"/>
  <c r="AI216" i="3"/>
  <c r="AM216" i="3"/>
  <c r="AQ216" i="3"/>
  <c r="AU216" i="3"/>
  <c r="AG216" i="3"/>
  <c r="AO216" i="3"/>
  <c r="AF216" i="3"/>
  <c r="AJ216" i="3"/>
  <c r="AN216" i="3"/>
  <c r="AR216" i="3"/>
  <c r="C268" i="3" l="1"/>
  <c r="AV93" i="3"/>
  <c r="AV126" i="3"/>
  <c r="AV147" i="3" s="1"/>
  <c r="AV272" i="3"/>
  <c r="AV73" i="3"/>
  <c r="AV277" i="3"/>
  <c r="AV278" i="3"/>
  <c r="AU143" i="3"/>
  <c r="AU144" i="3" s="1"/>
  <c r="AT143" i="3"/>
  <c r="AT144" i="3" s="1"/>
  <c r="AS143" i="3"/>
  <c r="AS144" i="3" s="1"/>
  <c r="AU196" i="3"/>
  <c r="AT196" i="3"/>
  <c r="AS196" i="3"/>
  <c r="AR143" i="3"/>
  <c r="AR144" i="3" s="1"/>
  <c r="AQ143" i="3"/>
  <c r="AQ144" i="3" s="1"/>
  <c r="AP143" i="3"/>
  <c r="AP144" i="3" s="1"/>
  <c r="AO143" i="3"/>
  <c r="AO144" i="3" s="1"/>
  <c r="AN143" i="3"/>
  <c r="AN144" i="3" s="1"/>
  <c r="AM143" i="3"/>
  <c r="AM144" i="3" s="1"/>
  <c r="AL143" i="3"/>
  <c r="AL144" i="3" s="1"/>
  <c r="AK143" i="3"/>
  <c r="AK144" i="3" s="1"/>
  <c r="AJ143" i="3"/>
  <c r="AJ144" i="3" s="1"/>
  <c r="AI143" i="3"/>
  <c r="AI144" i="3" s="1"/>
  <c r="AH143" i="3"/>
  <c r="AH144" i="3" s="1"/>
  <c r="AG143" i="3"/>
  <c r="AG144" i="3" s="1"/>
  <c r="AF143" i="3"/>
  <c r="AF144" i="3" s="1"/>
  <c r="AE143" i="3"/>
  <c r="AE144" i="3" s="1"/>
  <c r="AD143" i="3"/>
  <c r="AD144" i="3" s="1"/>
  <c r="AC143" i="3"/>
  <c r="AB143" i="3"/>
  <c r="AA143" i="3"/>
  <c r="Z143" i="3"/>
  <c r="Y143" i="3"/>
  <c r="X143" i="3"/>
  <c r="W143" i="3"/>
  <c r="V143" i="3"/>
  <c r="U143" i="3"/>
  <c r="T143" i="3"/>
  <c r="S143" i="3"/>
  <c r="R143" i="3"/>
  <c r="Q143" i="3"/>
  <c r="P143" i="3"/>
  <c r="O143" i="3"/>
  <c r="N143" i="3"/>
  <c r="M143" i="3"/>
  <c r="L143" i="3"/>
  <c r="K143" i="3"/>
  <c r="J143" i="3"/>
  <c r="I143" i="3"/>
  <c r="H143" i="3"/>
  <c r="G143" i="3"/>
  <c r="F143" i="3"/>
  <c r="E143" i="3"/>
  <c r="E144" i="3" s="1"/>
  <c r="D143" i="3"/>
  <c r="D144" i="3" s="1"/>
  <c r="C143" i="3"/>
  <c r="C144" i="3" s="1"/>
  <c r="AR196" i="3"/>
  <c r="AQ196" i="3"/>
  <c r="AP196" i="3"/>
  <c r="AO196" i="3"/>
  <c r="AN196" i="3"/>
  <c r="AM196" i="3"/>
  <c r="AL196" i="3"/>
  <c r="AK196" i="3"/>
  <c r="AJ196" i="3"/>
  <c r="AI196" i="3"/>
  <c r="AH196" i="3"/>
  <c r="AG196" i="3"/>
  <c r="AF196" i="3"/>
  <c r="AE196" i="3"/>
  <c r="AD196" i="3"/>
  <c r="AC196" i="3"/>
  <c r="AB196" i="3"/>
  <c r="AA196" i="3"/>
  <c r="Z196" i="3"/>
  <c r="Y196" i="3"/>
  <c r="X196" i="3"/>
  <c r="W196" i="3"/>
  <c r="V196" i="3"/>
  <c r="U196" i="3"/>
  <c r="T196" i="3"/>
  <c r="S196" i="3"/>
  <c r="R196" i="3"/>
  <c r="Q196" i="3"/>
  <c r="P196" i="3"/>
  <c r="O196" i="3"/>
  <c r="N196" i="3"/>
  <c r="M196" i="3"/>
  <c r="L196" i="3"/>
  <c r="K196" i="3"/>
  <c r="J196" i="3"/>
  <c r="I196" i="3"/>
  <c r="H196" i="3"/>
  <c r="G196" i="3"/>
  <c r="F196" i="3"/>
  <c r="E196" i="3"/>
  <c r="E197" i="3" s="1"/>
  <c r="D196" i="3"/>
  <c r="D197" i="3" s="1"/>
  <c r="C196" i="3"/>
  <c r="C197" i="3" s="1"/>
  <c r="AU81" i="3"/>
  <c r="AU82" i="3" s="1"/>
  <c r="AT81" i="3"/>
  <c r="AT82" i="3" s="1"/>
  <c r="AS81" i="3"/>
  <c r="AS82" i="3" s="1"/>
  <c r="AR81" i="3"/>
  <c r="AR82" i="3" s="1"/>
  <c r="AQ81" i="3"/>
  <c r="AQ82" i="3" s="1"/>
  <c r="AP81" i="3"/>
  <c r="AP82" i="3" s="1"/>
  <c r="AO81" i="3"/>
  <c r="AO82" i="3" s="1"/>
  <c r="AN81" i="3"/>
  <c r="AN82" i="3" s="1"/>
  <c r="AM81" i="3"/>
  <c r="AM82" i="3" s="1"/>
  <c r="AL81" i="3"/>
  <c r="AL82" i="3" s="1"/>
  <c r="AK81" i="3"/>
  <c r="AK82" i="3" s="1"/>
  <c r="AJ81" i="3"/>
  <c r="AJ82" i="3" s="1"/>
  <c r="AI81" i="3"/>
  <c r="AI82" i="3" s="1"/>
  <c r="AH81" i="3"/>
  <c r="AH82" i="3" s="1"/>
  <c r="AG81" i="3"/>
  <c r="AG82" i="3" s="1"/>
  <c r="AF81" i="3"/>
  <c r="AF82" i="3" s="1"/>
  <c r="AE81" i="3"/>
  <c r="AE82" i="3" s="1"/>
  <c r="AD81" i="3"/>
  <c r="AD82" i="3" s="1"/>
  <c r="AC81" i="3"/>
  <c r="AC82" i="3" s="1"/>
  <c r="AB81" i="3"/>
  <c r="AB82" i="3" s="1"/>
  <c r="AA81" i="3"/>
  <c r="AA82" i="3" s="1"/>
  <c r="Z81" i="3"/>
  <c r="Z82" i="3" s="1"/>
  <c r="Y81" i="3"/>
  <c r="Y82" i="3" s="1"/>
  <c r="X81" i="3"/>
  <c r="X82" i="3" s="1"/>
  <c r="W81" i="3"/>
  <c r="W82" i="3" s="1"/>
  <c r="V81" i="3"/>
  <c r="V82" i="3" s="1"/>
  <c r="U81" i="3"/>
  <c r="U82" i="3" s="1"/>
  <c r="T81" i="3"/>
  <c r="T82" i="3" s="1"/>
  <c r="S81" i="3"/>
  <c r="S82" i="3" s="1"/>
  <c r="R81" i="3"/>
  <c r="R82" i="3" s="1"/>
  <c r="Q81" i="3"/>
  <c r="Q82" i="3" s="1"/>
  <c r="P81" i="3"/>
  <c r="P82" i="3" s="1"/>
  <c r="O81" i="3"/>
  <c r="O82" i="3" s="1"/>
  <c r="N81" i="3"/>
  <c r="N82" i="3" s="1"/>
  <c r="M81" i="3"/>
  <c r="M82" i="3" s="1"/>
  <c r="L81" i="3"/>
  <c r="L82" i="3" s="1"/>
  <c r="K81" i="3"/>
  <c r="K82" i="3" s="1"/>
  <c r="J81" i="3"/>
  <c r="J82" i="3" s="1"/>
  <c r="I81" i="3"/>
  <c r="I82" i="3" s="1"/>
  <c r="H81" i="3"/>
  <c r="H82" i="3" s="1"/>
  <c r="G81" i="3"/>
  <c r="G82" i="3" s="1"/>
  <c r="F81" i="3"/>
  <c r="F82" i="3" s="1"/>
  <c r="E81" i="3"/>
  <c r="E82" i="3" s="1"/>
  <c r="D81" i="3"/>
  <c r="D82" i="3" s="1"/>
  <c r="C81" i="3"/>
  <c r="C82" i="3" s="1"/>
  <c r="AU187" i="3"/>
  <c r="AU188" i="3" s="1"/>
  <c r="AT187" i="3"/>
  <c r="AT188" i="3" s="1"/>
  <c r="AS187" i="3"/>
  <c r="AS188" i="3" s="1"/>
  <c r="AR187" i="3"/>
  <c r="AR188" i="3" s="1"/>
  <c r="AQ187" i="3"/>
  <c r="AQ188" i="3" s="1"/>
  <c r="AP187" i="3"/>
  <c r="AP188" i="3" s="1"/>
  <c r="AO187" i="3"/>
  <c r="AO188" i="3" s="1"/>
  <c r="AN187" i="3"/>
  <c r="AN188" i="3" s="1"/>
  <c r="AM187" i="3"/>
  <c r="AM188" i="3" s="1"/>
  <c r="AL187" i="3"/>
  <c r="AL188" i="3" s="1"/>
  <c r="AK187" i="3"/>
  <c r="AK188" i="3" s="1"/>
  <c r="AJ187" i="3"/>
  <c r="AJ188" i="3" s="1"/>
  <c r="AI187" i="3"/>
  <c r="AI188" i="3" s="1"/>
  <c r="AH187" i="3"/>
  <c r="AH188" i="3" s="1"/>
  <c r="AG187" i="3"/>
  <c r="AG188" i="3" s="1"/>
  <c r="AF187" i="3"/>
  <c r="AF188" i="3" s="1"/>
  <c r="AE187" i="3"/>
  <c r="AE188" i="3" s="1"/>
  <c r="AD187" i="3"/>
  <c r="AD188" i="3" s="1"/>
  <c r="AC187" i="3"/>
  <c r="AC188" i="3" s="1"/>
  <c r="AB187" i="3"/>
  <c r="AB188" i="3" s="1"/>
  <c r="AA187" i="3"/>
  <c r="AA188" i="3" s="1"/>
  <c r="Z187" i="3"/>
  <c r="Z188" i="3" s="1"/>
  <c r="Y187" i="3"/>
  <c r="Y188" i="3" s="1"/>
  <c r="X187" i="3"/>
  <c r="X188" i="3" s="1"/>
  <c r="W187" i="3"/>
  <c r="W188" i="3" s="1"/>
  <c r="V187" i="3"/>
  <c r="V188" i="3" s="1"/>
  <c r="U187" i="3"/>
  <c r="U188" i="3" s="1"/>
  <c r="T187" i="3"/>
  <c r="T188" i="3" s="1"/>
  <c r="S187" i="3"/>
  <c r="S188" i="3" s="1"/>
  <c r="R187" i="3"/>
  <c r="R188" i="3" s="1"/>
  <c r="Q187" i="3"/>
  <c r="Q188" i="3" s="1"/>
  <c r="P187" i="3"/>
  <c r="P188" i="3" s="1"/>
  <c r="O187" i="3"/>
  <c r="O188" i="3" s="1"/>
  <c r="N187" i="3"/>
  <c r="N188" i="3" s="1"/>
  <c r="M187" i="3"/>
  <c r="M188" i="3" s="1"/>
  <c r="L187" i="3"/>
  <c r="L188" i="3" s="1"/>
  <c r="K187" i="3"/>
  <c r="K188" i="3" s="1"/>
  <c r="J187" i="3"/>
  <c r="J188" i="3" s="1"/>
  <c r="I187" i="3"/>
  <c r="I188" i="3" s="1"/>
  <c r="H187" i="3"/>
  <c r="H188" i="3" s="1"/>
  <c r="G187" i="3"/>
  <c r="G188" i="3" s="1"/>
  <c r="F187" i="3"/>
  <c r="F188" i="3" s="1"/>
  <c r="E187" i="3"/>
  <c r="E188" i="3" s="1"/>
  <c r="D187" i="3"/>
  <c r="D188" i="3" s="1"/>
  <c r="C187" i="3"/>
  <c r="C188" i="3" s="1"/>
  <c r="AT134" i="3"/>
  <c r="AT135" i="3" s="1"/>
  <c r="AS134" i="3"/>
  <c r="AS135" i="3" s="1"/>
  <c r="AR134" i="3"/>
  <c r="AR135" i="3" s="1"/>
  <c r="AQ134" i="3"/>
  <c r="AQ135" i="3" s="1"/>
  <c r="AP134" i="3"/>
  <c r="AP135" i="3" s="1"/>
  <c r="AO134" i="3"/>
  <c r="AO135" i="3" s="1"/>
  <c r="AN134" i="3"/>
  <c r="AN135" i="3" s="1"/>
  <c r="AM134" i="3"/>
  <c r="AM135" i="3" s="1"/>
  <c r="AL134" i="3"/>
  <c r="AL135" i="3" s="1"/>
  <c r="AK134" i="3"/>
  <c r="AK135" i="3" s="1"/>
  <c r="AJ134" i="3"/>
  <c r="AJ135" i="3" s="1"/>
  <c r="AI134" i="3"/>
  <c r="AI135" i="3" s="1"/>
  <c r="AH134" i="3"/>
  <c r="AH135" i="3" s="1"/>
  <c r="AG134" i="3"/>
  <c r="AG135" i="3" s="1"/>
  <c r="AF134" i="3"/>
  <c r="AF135" i="3" s="1"/>
  <c r="AE134" i="3"/>
  <c r="AE135" i="3" s="1"/>
  <c r="AD134" i="3"/>
  <c r="AD135" i="3" s="1"/>
  <c r="AC134" i="3"/>
  <c r="AC135" i="3" s="1"/>
  <c r="AB134" i="3"/>
  <c r="AB135" i="3" s="1"/>
  <c r="AA134" i="3"/>
  <c r="AA135" i="3" s="1"/>
  <c r="Z134" i="3"/>
  <c r="Z135" i="3" s="1"/>
  <c r="Y134" i="3"/>
  <c r="Y135" i="3" s="1"/>
  <c r="X134" i="3"/>
  <c r="X135" i="3" s="1"/>
  <c r="W134" i="3"/>
  <c r="W135" i="3" s="1"/>
  <c r="V134" i="3"/>
  <c r="V135" i="3" s="1"/>
  <c r="U134" i="3"/>
  <c r="U135" i="3" s="1"/>
  <c r="T134" i="3"/>
  <c r="T135" i="3" s="1"/>
  <c r="S134" i="3"/>
  <c r="S135" i="3" s="1"/>
  <c r="R134" i="3"/>
  <c r="R135" i="3" s="1"/>
  <c r="Q134" i="3"/>
  <c r="Q135" i="3" s="1"/>
  <c r="P134" i="3"/>
  <c r="P135" i="3" s="1"/>
  <c r="O134" i="3"/>
  <c r="O135" i="3" s="1"/>
  <c r="N134" i="3"/>
  <c r="N135" i="3" s="1"/>
  <c r="M134" i="3"/>
  <c r="M135" i="3" s="1"/>
  <c r="L134" i="3"/>
  <c r="L135" i="3" s="1"/>
  <c r="K134" i="3"/>
  <c r="K135" i="3" s="1"/>
  <c r="J134" i="3"/>
  <c r="J135" i="3" s="1"/>
  <c r="I134" i="3"/>
  <c r="I135" i="3" s="1"/>
  <c r="H134" i="3"/>
  <c r="H135" i="3" s="1"/>
  <c r="G134" i="3"/>
  <c r="G135" i="3" s="1"/>
  <c r="F134" i="3"/>
  <c r="F135" i="3" s="1"/>
  <c r="E134" i="3"/>
  <c r="E135" i="3" s="1"/>
  <c r="D134" i="3"/>
  <c r="D135" i="3" s="1"/>
  <c r="C134" i="3"/>
  <c r="C135" i="3" s="1"/>
  <c r="AU134" i="3"/>
  <c r="AU135" i="3" s="1"/>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V184" i="3"/>
  <c r="U184" i="3"/>
  <c r="T184" i="3"/>
  <c r="S184" i="3"/>
  <c r="R184" i="3"/>
  <c r="Q184" i="3"/>
  <c r="P184" i="3"/>
  <c r="O184" i="3"/>
  <c r="N184" i="3"/>
  <c r="M184" i="3"/>
  <c r="L184" i="3"/>
  <c r="K184" i="3"/>
  <c r="J184" i="3"/>
  <c r="I184" i="3"/>
  <c r="H184" i="3"/>
  <c r="G184" i="3"/>
  <c r="F184" i="3"/>
  <c r="E184" i="3"/>
  <c r="D184" i="3"/>
  <c r="C184"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C131"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V190" i="3"/>
  <c r="U190" i="3"/>
  <c r="T190" i="3"/>
  <c r="S190" i="3"/>
  <c r="R190" i="3"/>
  <c r="Q190" i="3"/>
  <c r="P190" i="3"/>
  <c r="O190" i="3"/>
  <c r="N190" i="3"/>
  <c r="M190" i="3"/>
  <c r="L190" i="3"/>
  <c r="K190" i="3"/>
  <c r="J190" i="3"/>
  <c r="I190" i="3"/>
  <c r="H190" i="3"/>
  <c r="G190" i="3"/>
  <c r="F190" i="3"/>
  <c r="E190" i="3"/>
  <c r="D190" i="3"/>
  <c r="C190"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H137" i="3"/>
  <c r="G137" i="3"/>
  <c r="F137" i="3"/>
  <c r="E137" i="3"/>
  <c r="D137" i="3"/>
  <c r="C137"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C84" i="3"/>
  <c r="AT182" i="3"/>
  <c r="AT183" i="3" s="1"/>
  <c r="AT189" i="3" s="1"/>
  <c r="AS182" i="3"/>
  <c r="AS183" i="3" s="1"/>
  <c r="AS189" i="3" s="1"/>
  <c r="AR182" i="3"/>
  <c r="AR183" i="3" s="1"/>
  <c r="AR189" i="3" s="1"/>
  <c r="AQ182" i="3"/>
  <c r="AQ183" i="3" s="1"/>
  <c r="AQ189" i="3" s="1"/>
  <c r="AP182" i="3"/>
  <c r="AP183" i="3" s="1"/>
  <c r="AP189" i="3" s="1"/>
  <c r="AO182" i="3"/>
  <c r="AO183" i="3" s="1"/>
  <c r="AO189" i="3" s="1"/>
  <c r="AN182" i="3"/>
  <c r="AN183" i="3" s="1"/>
  <c r="AN189" i="3" s="1"/>
  <c r="AM182" i="3"/>
  <c r="AM183" i="3" s="1"/>
  <c r="AM189" i="3" s="1"/>
  <c r="AL182" i="3"/>
  <c r="AL183" i="3" s="1"/>
  <c r="AL189" i="3" s="1"/>
  <c r="AK182" i="3"/>
  <c r="AK183" i="3" s="1"/>
  <c r="AK189" i="3" s="1"/>
  <c r="AJ182" i="3"/>
  <c r="AJ183" i="3" s="1"/>
  <c r="AJ189" i="3" s="1"/>
  <c r="AI182" i="3"/>
  <c r="AI183" i="3" s="1"/>
  <c r="AI189" i="3" s="1"/>
  <c r="AH182" i="3"/>
  <c r="AH183" i="3" s="1"/>
  <c r="AH189" i="3" s="1"/>
  <c r="AG182" i="3"/>
  <c r="AG183" i="3" s="1"/>
  <c r="AG189" i="3" s="1"/>
  <c r="AF182" i="3"/>
  <c r="AF183" i="3" s="1"/>
  <c r="AF189" i="3" s="1"/>
  <c r="AE182" i="3"/>
  <c r="AE183" i="3" s="1"/>
  <c r="AE189" i="3" s="1"/>
  <c r="AD182" i="3"/>
  <c r="AD183" i="3" s="1"/>
  <c r="AD189" i="3" s="1"/>
  <c r="AC182" i="3"/>
  <c r="AC183" i="3" s="1"/>
  <c r="AC189" i="3" s="1"/>
  <c r="AB182" i="3"/>
  <c r="AB183" i="3" s="1"/>
  <c r="AB189" i="3" s="1"/>
  <c r="AA182" i="3"/>
  <c r="AA183" i="3" s="1"/>
  <c r="AA189" i="3" s="1"/>
  <c r="Z182" i="3"/>
  <c r="Z183" i="3" s="1"/>
  <c r="Z189" i="3" s="1"/>
  <c r="Y182" i="3"/>
  <c r="Y183" i="3" s="1"/>
  <c r="Y189" i="3" s="1"/>
  <c r="X182" i="3"/>
  <c r="X183" i="3" s="1"/>
  <c r="X189" i="3" s="1"/>
  <c r="W182" i="3"/>
  <c r="W183" i="3" s="1"/>
  <c r="W189" i="3" s="1"/>
  <c r="V182" i="3"/>
  <c r="V183" i="3" s="1"/>
  <c r="V189" i="3" s="1"/>
  <c r="U182" i="3"/>
  <c r="U183" i="3" s="1"/>
  <c r="U189" i="3" s="1"/>
  <c r="T182" i="3"/>
  <c r="T183" i="3" s="1"/>
  <c r="T189" i="3" s="1"/>
  <c r="S182" i="3"/>
  <c r="S183" i="3" s="1"/>
  <c r="S189" i="3" s="1"/>
  <c r="R182" i="3"/>
  <c r="R183" i="3" s="1"/>
  <c r="R189" i="3" s="1"/>
  <c r="Q182" i="3"/>
  <c r="Q183" i="3" s="1"/>
  <c r="Q189" i="3" s="1"/>
  <c r="P182" i="3"/>
  <c r="P183" i="3" s="1"/>
  <c r="P189" i="3" s="1"/>
  <c r="O182" i="3"/>
  <c r="O183" i="3" s="1"/>
  <c r="O189" i="3" s="1"/>
  <c r="N182" i="3"/>
  <c r="N183" i="3" s="1"/>
  <c r="N189" i="3" s="1"/>
  <c r="M182" i="3"/>
  <c r="M183" i="3" s="1"/>
  <c r="M189" i="3" s="1"/>
  <c r="L182" i="3"/>
  <c r="L183" i="3" s="1"/>
  <c r="L189" i="3" s="1"/>
  <c r="K182" i="3"/>
  <c r="K183" i="3" s="1"/>
  <c r="K189" i="3" s="1"/>
  <c r="J182" i="3"/>
  <c r="J183" i="3" s="1"/>
  <c r="J189" i="3" s="1"/>
  <c r="I182" i="3"/>
  <c r="I183" i="3" s="1"/>
  <c r="I189" i="3" s="1"/>
  <c r="H182" i="3"/>
  <c r="H183" i="3" s="1"/>
  <c r="H189" i="3" s="1"/>
  <c r="G182" i="3"/>
  <c r="G183" i="3" s="1"/>
  <c r="G189" i="3" s="1"/>
  <c r="F182" i="3"/>
  <c r="F183" i="3" s="1"/>
  <c r="F189" i="3" s="1"/>
  <c r="E182" i="3"/>
  <c r="E183" i="3" s="1"/>
  <c r="E189" i="3" s="1"/>
  <c r="D182" i="3"/>
  <c r="D183" i="3" s="1"/>
  <c r="D189" i="3" s="1"/>
  <c r="C182" i="3"/>
  <c r="C183" i="3" s="1"/>
  <c r="C189" i="3" s="1"/>
  <c r="AU182" i="3"/>
  <c r="AU183" i="3" s="1"/>
  <c r="AU189" i="3" s="1"/>
  <c r="AT129" i="3"/>
  <c r="AT130" i="3" s="1"/>
  <c r="AT136" i="3" s="1"/>
  <c r="AS129" i="3"/>
  <c r="AS130" i="3" s="1"/>
  <c r="AS136" i="3" s="1"/>
  <c r="AR129" i="3"/>
  <c r="AR130" i="3" s="1"/>
  <c r="AR136" i="3" s="1"/>
  <c r="AQ129" i="3"/>
  <c r="AQ130" i="3" s="1"/>
  <c r="AQ136" i="3" s="1"/>
  <c r="AP129" i="3"/>
  <c r="AP130" i="3" s="1"/>
  <c r="AP136" i="3" s="1"/>
  <c r="AO129" i="3"/>
  <c r="AO130" i="3" s="1"/>
  <c r="AO136" i="3" s="1"/>
  <c r="AN129" i="3"/>
  <c r="AN130" i="3" s="1"/>
  <c r="AN136" i="3" s="1"/>
  <c r="AM129" i="3"/>
  <c r="AM130" i="3" s="1"/>
  <c r="AM136" i="3" s="1"/>
  <c r="AL129" i="3"/>
  <c r="AL130" i="3" s="1"/>
  <c r="AL136" i="3" s="1"/>
  <c r="AK129" i="3"/>
  <c r="AK130" i="3" s="1"/>
  <c r="AK136" i="3" s="1"/>
  <c r="AJ129" i="3"/>
  <c r="AJ130" i="3" s="1"/>
  <c r="AJ136" i="3" s="1"/>
  <c r="AI129" i="3"/>
  <c r="AI130" i="3" s="1"/>
  <c r="AI136" i="3" s="1"/>
  <c r="AH129" i="3"/>
  <c r="AH130" i="3" s="1"/>
  <c r="AH136" i="3" s="1"/>
  <c r="AG129" i="3"/>
  <c r="AG130" i="3" s="1"/>
  <c r="AG136" i="3" s="1"/>
  <c r="AF129" i="3"/>
  <c r="AF130" i="3" s="1"/>
  <c r="AF136" i="3" s="1"/>
  <c r="AE129" i="3"/>
  <c r="AE130" i="3" s="1"/>
  <c r="AE136" i="3" s="1"/>
  <c r="AD129" i="3"/>
  <c r="AD130" i="3" s="1"/>
  <c r="AD136" i="3" s="1"/>
  <c r="AC129" i="3"/>
  <c r="AC130" i="3" s="1"/>
  <c r="AC136" i="3" s="1"/>
  <c r="AB129" i="3"/>
  <c r="AB130" i="3" s="1"/>
  <c r="AB136" i="3" s="1"/>
  <c r="AA129" i="3"/>
  <c r="AA130" i="3" s="1"/>
  <c r="AA136" i="3" s="1"/>
  <c r="Z129" i="3"/>
  <c r="Z130" i="3" s="1"/>
  <c r="Z136" i="3" s="1"/>
  <c r="Y129" i="3"/>
  <c r="Y130" i="3" s="1"/>
  <c r="Y136" i="3" s="1"/>
  <c r="X129" i="3"/>
  <c r="X130" i="3" s="1"/>
  <c r="X136" i="3" s="1"/>
  <c r="W129" i="3"/>
  <c r="W130" i="3" s="1"/>
  <c r="W136" i="3" s="1"/>
  <c r="V129" i="3"/>
  <c r="V130" i="3" s="1"/>
  <c r="V136" i="3" s="1"/>
  <c r="U129" i="3"/>
  <c r="U130" i="3" s="1"/>
  <c r="U136" i="3" s="1"/>
  <c r="T129" i="3"/>
  <c r="T130" i="3" s="1"/>
  <c r="T136" i="3" s="1"/>
  <c r="S129" i="3"/>
  <c r="S130" i="3" s="1"/>
  <c r="S136" i="3" s="1"/>
  <c r="R129" i="3"/>
  <c r="R130" i="3" s="1"/>
  <c r="R136" i="3" s="1"/>
  <c r="Q129" i="3"/>
  <c r="Q130" i="3" s="1"/>
  <c r="Q136" i="3" s="1"/>
  <c r="P129" i="3"/>
  <c r="P130" i="3" s="1"/>
  <c r="P136" i="3" s="1"/>
  <c r="O129" i="3"/>
  <c r="O130" i="3" s="1"/>
  <c r="O136" i="3" s="1"/>
  <c r="N129" i="3"/>
  <c r="N130" i="3" s="1"/>
  <c r="N136" i="3" s="1"/>
  <c r="M129" i="3"/>
  <c r="M130" i="3" s="1"/>
  <c r="M136" i="3" s="1"/>
  <c r="L129" i="3"/>
  <c r="L130" i="3" s="1"/>
  <c r="L136" i="3" s="1"/>
  <c r="K129" i="3"/>
  <c r="K130" i="3" s="1"/>
  <c r="K136" i="3" s="1"/>
  <c r="J129" i="3"/>
  <c r="J130" i="3" s="1"/>
  <c r="J136" i="3" s="1"/>
  <c r="I129" i="3"/>
  <c r="I130" i="3" s="1"/>
  <c r="I136" i="3" s="1"/>
  <c r="H129" i="3"/>
  <c r="H130" i="3" s="1"/>
  <c r="H136" i="3" s="1"/>
  <c r="G129" i="3"/>
  <c r="G130" i="3" s="1"/>
  <c r="G136" i="3" s="1"/>
  <c r="F129" i="3"/>
  <c r="F130" i="3" s="1"/>
  <c r="F136" i="3" s="1"/>
  <c r="E129" i="3"/>
  <c r="E130" i="3" s="1"/>
  <c r="E136" i="3" s="1"/>
  <c r="D129" i="3"/>
  <c r="D130" i="3" s="1"/>
  <c r="D136" i="3" s="1"/>
  <c r="C129" i="3"/>
  <c r="C130" i="3" s="1"/>
  <c r="C136" i="3" s="1"/>
  <c r="AU129" i="3"/>
  <c r="AU130" i="3" s="1"/>
  <c r="AU136" i="3" s="1"/>
  <c r="AU76" i="3"/>
  <c r="AU77" i="3" s="1"/>
  <c r="AU83" i="3" s="1"/>
  <c r="AT76" i="3"/>
  <c r="AT77" i="3" s="1"/>
  <c r="AT83" i="3" s="1"/>
  <c r="AS76" i="3"/>
  <c r="AS77" i="3" s="1"/>
  <c r="AS83" i="3" s="1"/>
  <c r="AR76" i="3"/>
  <c r="AR77" i="3" s="1"/>
  <c r="AR83" i="3" s="1"/>
  <c r="AQ76" i="3"/>
  <c r="AQ77" i="3" s="1"/>
  <c r="AQ83" i="3" s="1"/>
  <c r="AP76" i="3"/>
  <c r="AP77" i="3" s="1"/>
  <c r="AP83" i="3" s="1"/>
  <c r="AO76" i="3"/>
  <c r="AO77" i="3" s="1"/>
  <c r="AO83" i="3" s="1"/>
  <c r="AN76" i="3"/>
  <c r="AN77" i="3" s="1"/>
  <c r="AN83" i="3" s="1"/>
  <c r="AM76" i="3"/>
  <c r="AM77" i="3" s="1"/>
  <c r="AM83" i="3" s="1"/>
  <c r="AL76" i="3"/>
  <c r="AL77" i="3" s="1"/>
  <c r="AL83" i="3" s="1"/>
  <c r="AK76" i="3"/>
  <c r="AK77" i="3" s="1"/>
  <c r="AK83" i="3" s="1"/>
  <c r="AJ76" i="3"/>
  <c r="AJ77" i="3" s="1"/>
  <c r="AJ83" i="3" s="1"/>
  <c r="AI76" i="3"/>
  <c r="AI77" i="3" s="1"/>
  <c r="AI83" i="3" s="1"/>
  <c r="AH76" i="3"/>
  <c r="AH77" i="3" s="1"/>
  <c r="AH83" i="3" s="1"/>
  <c r="AG76" i="3"/>
  <c r="AG77" i="3" s="1"/>
  <c r="AG83" i="3" s="1"/>
  <c r="AF76" i="3"/>
  <c r="AF77" i="3" s="1"/>
  <c r="AF83" i="3" s="1"/>
  <c r="AE76" i="3"/>
  <c r="AE77" i="3" s="1"/>
  <c r="AE83" i="3" s="1"/>
  <c r="AD76" i="3"/>
  <c r="AD77" i="3" s="1"/>
  <c r="AD83" i="3" s="1"/>
  <c r="AC76" i="3"/>
  <c r="AC77" i="3" s="1"/>
  <c r="AC83" i="3" s="1"/>
  <c r="AB76" i="3"/>
  <c r="AB77" i="3" s="1"/>
  <c r="AB83" i="3" s="1"/>
  <c r="AA76" i="3"/>
  <c r="AA77" i="3" s="1"/>
  <c r="AA83" i="3" s="1"/>
  <c r="Z76" i="3"/>
  <c r="Z77" i="3" s="1"/>
  <c r="Z83" i="3" s="1"/>
  <c r="Y76" i="3"/>
  <c r="Y77" i="3" s="1"/>
  <c r="Y83" i="3" s="1"/>
  <c r="X76" i="3"/>
  <c r="X77" i="3" s="1"/>
  <c r="X83" i="3" s="1"/>
  <c r="W76" i="3"/>
  <c r="W77" i="3" s="1"/>
  <c r="W83" i="3" s="1"/>
  <c r="V76" i="3"/>
  <c r="V77" i="3" s="1"/>
  <c r="V83" i="3" s="1"/>
  <c r="U76" i="3"/>
  <c r="U77" i="3" s="1"/>
  <c r="U83" i="3" s="1"/>
  <c r="T76" i="3"/>
  <c r="T77" i="3" s="1"/>
  <c r="T83" i="3" s="1"/>
  <c r="S76" i="3"/>
  <c r="S77" i="3" s="1"/>
  <c r="S83" i="3" s="1"/>
  <c r="R76" i="3"/>
  <c r="R77" i="3" s="1"/>
  <c r="R83" i="3" s="1"/>
  <c r="Q76" i="3"/>
  <c r="Q77" i="3" s="1"/>
  <c r="Q83" i="3" s="1"/>
  <c r="P76" i="3"/>
  <c r="P77" i="3" s="1"/>
  <c r="P83" i="3" s="1"/>
  <c r="O76" i="3"/>
  <c r="O77" i="3" s="1"/>
  <c r="O83" i="3" s="1"/>
  <c r="N76" i="3"/>
  <c r="N77" i="3" s="1"/>
  <c r="N83" i="3" s="1"/>
  <c r="M76" i="3"/>
  <c r="M77" i="3" s="1"/>
  <c r="M83" i="3" s="1"/>
  <c r="L76" i="3"/>
  <c r="L77" i="3" s="1"/>
  <c r="L83" i="3" s="1"/>
  <c r="K76" i="3"/>
  <c r="K77" i="3" s="1"/>
  <c r="K83" i="3" s="1"/>
  <c r="J76" i="3"/>
  <c r="J77" i="3" s="1"/>
  <c r="J83" i="3" s="1"/>
  <c r="I76" i="3"/>
  <c r="I77" i="3" s="1"/>
  <c r="I83" i="3" s="1"/>
  <c r="H76" i="3"/>
  <c r="H77" i="3" s="1"/>
  <c r="H83" i="3" s="1"/>
  <c r="G76" i="3"/>
  <c r="G77" i="3" s="1"/>
  <c r="G83" i="3" s="1"/>
  <c r="F76" i="3"/>
  <c r="F77" i="3" s="1"/>
  <c r="F83" i="3" s="1"/>
  <c r="E76" i="3"/>
  <c r="E77" i="3" s="1"/>
  <c r="E83" i="3" s="1"/>
  <c r="D76" i="3"/>
  <c r="D77" i="3" s="1"/>
  <c r="D83" i="3" s="1"/>
  <c r="C76" i="3"/>
  <c r="C77" i="3" s="1"/>
  <c r="C83" i="3" s="1"/>
  <c r="AU90" i="3"/>
  <c r="AU91" i="3" s="1"/>
  <c r="AT90" i="3"/>
  <c r="AT91" i="3" s="1"/>
  <c r="AS90" i="3"/>
  <c r="AS91" i="3" s="1"/>
  <c r="AR90" i="3"/>
  <c r="AR91" i="3" s="1"/>
  <c r="AQ90" i="3"/>
  <c r="AQ91" i="3" s="1"/>
  <c r="AP90" i="3"/>
  <c r="AP91" i="3" s="1"/>
  <c r="AO90" i="3"/>
  <c r="AO91" i="3" s="1"/>
  <c r="AN90" i="3"/>
  <c r="AN91" i="3" s="1"/>
  <c r="AM90" i="3"/>
  <c r="AM91" i="3" s="1"/>
  <c r="AL90" i="3"/>
  <c r="AL91" i="3" s="1"/>
  <c r="AK90" i="3"/>
  <c r="AK91" i="3" s="1"/>
  <c r="AJ90" i="3"/>
  <c r="AJ91" i="3" s="1"/>
  <c r="AI90" i="3"/>
  <c r="AI91" i="3" s="1"/>
  <c r="AH90" i="3"/>
  <c r="AH91" i="3" s="1"/>
  <c r="AG90" i="3"/>
  <c r="AG91" i="3" s="1"/>
  <c r="AF90" i="3"/>
  <c r="AF91" i="3" s="1"/>
  <c r="AE90" i="3"/>
  <c r="AE91" i="3" s="1"/>
  <c r="AD90" i="3"/>
  <c r="AD91" i="3" s="1"/>
  <c r="AC90" i="3"/>
  <c r="AB90" i="3"/>
  <c r="AA90" i="3"/>
  <c r="Z90" i="3"/>
  <c r="Y90" i="3"/>
  <c r="X90" i="3"/>
  <c r="W90" i="3"/>
  <c r="V90" i="3"/>
  <c r="U90" i="3"/>
  <c r="T90" i="3"/>
  <c r="S90" i="3"/>
  <c r="R90" i="3"/>
  <c r="Q90" i="3"/>
  <c r="P90" i="3"/>
  <c r="O90" i="3"/>
  <c r="N90" i="3"/>
  <c r="M90" i="3"/>
  <c r="L90" i="3"/>
  <c r="K90" i="3"/>
  <c r="J90" i="3"/>
  <c r="I90" i="3"/>
  <c r="H90" i="3"/>
  <c r="G90" i="3"/>
  <c r="F90" i="3"/>
  <c r="E90" i="3"/>
  <c r="E91" i="3" s="1"/>
  <c r="D90" i="3"/>
  <c r="D91" i="3" s="1"/>
  <c r="C90" i="3"/>
  <c r="C91" i="3" s="1"/>
  <c r="AK231" i="3"/>
  <c r="AK233" i="3" s="1"/>
  <c r="AJ231" i="3"/>
  <c r="AJ233" i="3" s="1"/>
  <c r="AI231" i="3"/>
  <c r="AI233" i="3" s="1"/>
  <c r="AH231" i="3"/>
  <c r="AH233" i="3" s="1"/>
  <c r="AG231" i="3"/>
  <c r="AG233" i="3" s="1"/>
  <c r="AF231" i="3"/>
  <c r="AF233" i="3" s="1"/>
  <c r="AE231" i="3"/>
  <c r="AE233" i="3" s="1"/>
  <c r="AD231" i="3"/>
  <c r="AD233" i="3" s="1"/>
  <c r="AC231" i="3"/>
  <c r="AC233" i="3" s="1"/>
  <c r="AB231" i="3"/>
  <c r="AB233" i="3" s="1"/>
  <c r="AA231" i="3"/>
  <c r="AA233" i="3" s="1"/>
  <c r="Z231" i="3"/>
  <c r="Z233" i="3" s="1"/>
  <c r="Y231" i="3"/>
  <c r="Y233" i="3" s="1"/>
  <c r="X231" i="3"/>
  <c r="X233" i="3" s="1"/>
  <c r="W231" i="3"/>
  <c r="W233" i="3" s="1"/>
  <c r="V231" i="3"/>
  <c r="V233" i="3" s="1"/>
  <c r="U231" i="3"/>
  <c r="U233" i="3" s="1"/>
  <c r="T231" i="3"/>
  <c r="T233" i="3" s="1"/>
  <c r="S231" i="3"/>
  <c r="S233" i="3" s="1"/>
  <c r="R231" i="3"/>
  <c r="R233" i="3" s="1"/>
  <c r="Q231" i="3"/>
  <c r="Q233" i="3" s="1"/>
  <c r="P231" i="3"/>
  <c r="P233" i="3" s="1"/>
  <c r="O231" i="3"/>
  <c r="O233" i="3" s="1"/>
  <c r="N231" i="3"/>
  <c r="N233" i="3" s="1"/>
  <c r="M231" i="3"/>
  <c r="M233" i="3" s="1"/>
  <c r="L231" i="3"/>
  <c r="L233" i="3" s="1"/>
  <c r="K231" i="3"/>
  <c r="K233" i="3" s="1"/>
  <c r="J231" i="3"/>
  <c r="J233" i="3" s="1"/>
  <c r="I231" i="3"/>
  <c r="I233" i="3" s="1"/>
  <c r="H231" i="3"/>
  <c r="H233" i="3" s="1"/>
  <c r="G231" i="3"/>
  <c r="G233" i="3" s="1"/>
  <c r="F231" i="3"/>
  <c r="F233" i="3" s="1"/>
  <c r="E231" i="3"/>
  <c r="E233" i="3" s="1"/>
  <c r="D231" i="3"/>
  <c r="D233" i="3" s="1"/>
  <c r="C231" i="3"/>
  <c r="C233" i="3" s="1"/>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S225" i="3"/>
  <c r="R225" i="3"/>
  <c r="Q225" i="3"/>
  <c r="P225" i="3"/>
  <c r="O225" i="3"/>
  <c r="N225" i="3"/>
  <c r="M225" i="3"/>
  <c r="L225" i="3"/>
  <c r="K225" i="3"/>
  <c r="J225" i="3"/>
  <c r="I225" i="3"/>
  <c r="H225" i="3"/>
  <c r="G225" i="3"/>
  <c r="F225" i="3"/>
  <c r="E225" i="3"/>
  <c r="D225" i="3"/>
  <c r="AU225" i="3"/>
  <c r="AU166" i="3"/>
  <c r="AU168" i="3" s="1"/>
  <c r="AT166" i="3"/>
  <c r="AT168" i="3" s="1"/>
  <c r="AS166" i="3"/>
  <c r="AS168" i="3" s="1"/>
  <c r="AR166" i="3"/>
  <c r="AR168" i="3" s="1"/>
  <c r="AQ166" i="3"/>
  <c r="AQ168" i="3" s="1"/>
  <c r="AP166" i="3"/>
  <c r="AP168" i="3" s="1"/>
  <c r="AO166" i="3"/>
  <c r="AO168" i="3" s="1"/>
  <c r="AN166" i="3"/>
  <c r="AN168" i="3" s="1"/>
  <c r="AM166" i="3"/>
  <c r="AM168" i="3" s="1"/>
  <c r="AL166" i="3"/>
  <c r="AL168" i="3" s="1"/>
  <c r="AK166" i="3"/>
  <c r="AK168" i="3" s="1"/>
  <c r="AJ166" i="3"/>
  <c r="AJ168" i="3" s="1"/>
  <c r="AI166" i="3"/>
  <c r="AI168" i="3" s="1"/>
  <c r="AH166" i="3"/>
  <c r="AH168" i="3" s="1"/>
  <c r="AG166" i="3"/>
  <c r="AG168" i="3" s="1"/>
  <c r="AF166" i="3"/>
  <c r="AF168" i="3" s="1"/>
  <c r="AE166" i="3"/>
  <c r="AE168" i="3" s="1"/>
  <c r="AE178" i="3" s="1"/>
  <c r="AD166" i="3"/>
  <c r="AD168" i="3" s="1"/>
  <c r="AD178" i="3" s="1"/>
  <c r="AC166" i="3"/>
  <c r="AC168" i="3" s="1"/>
  <c r="AC178" i="3" s="1"/>
  <c r="AB166" i="3"/>
  <c r="AB168" i="3" s="1"/>
  <c r="AB178" i="3" s="1"/>
  <c r="AA166" i="3"/>
  <c r="AA168" i="3" s="1"/>
  <c r="AA178" i="3" s="1"/>
  <c r="Z166" i="3"/>
  <c r="Z168" i="3" s="1"/>
  <c r="Z178" i="3" s="1"/>
  <c r="Y166" i="3"/>
  <c r="Y168" i="3" s="1"/>
  <c r="Y178" i="3" s="1"/>
  <c r="X166" i="3"/>
  <c r="X168" i="3" s="1"/>
  <c r="X178" i="3" s="1"/>
  <c r="W166" i="3"/>
  <c r="W168" i="3" s="1"/>
  <c r="W178" i="3" s="1"/>
  <c r="V166" i="3"/>
  <c r="V168" i="3" s="1"/>
  <c r="V178" i="3" s="1"/>
  <c r="U166" i="3"/>
  <c r="U168" i="3" s="1"/>
  <c r="U178" i="3" s="1"/>
  <c r="T166" i="3"/>
  <c r="T168" i="3" s="1"/>
  <c r="T178" i="3" s="1"/>
  <c r="S166" i="3"/>
  <c r="S168" i="3" s="1"/>
  <c r="S178" i="3" s="1"/>
  <c r="R166" i="3"/>
  <c r="R168" i="3" s="1"/>
  <c r="R178" i="3" s="1"/>
  <c r="Q166" i="3"/>
  <c r="Q168" i="3" s="1"/>
  <c r="Q178" i="3" s="1"/>
  <c r="P166" i="3"/>
  <c r="P168" i="3" s="1"/>
  <c r="P178" i="3" s="1"/>
  <c r="O166" i="3"/>
  <c r="O168" i="3" s="1"/>
  <c r="O178" i="3" s="1"/>
  <c r="N166" i="3"/>
  <c r="N168" i="3" s="1"/>
  <c r="N178" i="3" s="1"/>
  <c r="M166" i="3"/>
  <c r="M168" i="3" s="1"/>
  <c r="M178" i="3" s="1"/>
  <c r="L166" i="3"/>
  <c r="L168" i="3" s="1"/>
  <c r="L178" i="3" s="1"/>
  <c r="K166" i="3"/>
  <c r="K168" i="3" s="1"/>
  <c r="K178" i="3" s="1"/>
  <c r="J166" i="3"/>
  <c r="J168" i="3" s="1"/>
  <c r="J178" i="3" s="1"/>
  <c r="I166" i="3"/>
  <c r="I168" i="3" s="1"/>
  <c r="I178" i="3" s="1"/>
  <c r="H166" i="3"/>
  <c r="H168" i="3" s="1"/>
  <c r="H178" i="3" s="1"/>
  <c r="G166" i="3"/>
  <c r="G168" i="3" s="1"/>
  <c r="G178" i="3" s="1"/>
  <c r="F166" i="3"/>
  <c r="F168" i="3" s="1"/>
  <c r="F178" i="3" s="1"/>
  <c r="E166" i="3"/>
  <c r="E168" i="3" s="1"/>
  <c r="E178" i="3" s="1"/>
  <c r="D166" i="3"/>
  <c r="D168" i="3" s="1"/>
  <c r="D178" i="3" s="1"/>
  <c r="C166" i="3"/>
  <c r="C168" i="3" s="1"/>
  <c r="C178" i="3" s="1"/>
  <c r="AU113" i="3"/>
  <c r="AU115" i="3" s="1"/>
  <c r="AT113" i="3"/>
  <c r="AT115" i="3" s="1"/>
  <c r="AS113" i="3"/>
  <c r="AS115" i="3" s="1"/>
  <c r="AR113" i="3"/>
  <c r="AR115" i="3" s="1"/>
  <c r="AQ113" i="3"/>
  <c r="AQ115" i="3" s="1"/>
  <c r="AP113" i="3"/>
  <c r="AP115" i="3" s="1"/>
  <c r="AO113" i="3"/>
  <c r="AO115" i="3" s="1"/>
  <c r="AN113" i="3"/>
  <c r="AN115" i="3" s="1"/>
  <c r="AM113" i="3"/>
  <c r="AM115" i="3" s="1"/>
  <c r="AL113" i="3"/>
  <c r="AL115" i="3" s="1"/>
  <c r="AK113" i="3"/>
  <c r="AK115" i="3" s="1"/>
  <c r="AJ113" i="3"/>
  <c r="AJ115" i="3" s="1"/>
  <c r="AI113" i="3"/>
  <c r="AI115" i="3" s="1"/>
  <c r="AH113" i="3"/>
  <c r="AH115" i="3" s="1"/>
  <c r="AG113" i="3"/>
  <c r="AG115" i="3" s="1"/>
  <c r="AF113" i="3"/>
  <c r="AF115" i="3" s="1"/>
  <c r="AF125" i="3" s="1"/>
  <c r="AE113" i="3"/>
  <c r="AE115" i="3" s="1"/>
  <c r="AE125" i="3" s="1"/>
  <c r="AD113" i="3"/>
  <c r="AD115" i="3" s="1"/>
  <c r="AD125" i="3" s="1"/>
  <c r="AC113" i="3"/>
  <c r="AC115" i="3" s="1"/>
  <c r="AC125" i="3" s="1"/>
  <c r="AB113" i="3"/>
  <c r="AB115" i="3" s="1"/>
  <c r="AB125" i="3" s="1"/>
  <c r="AA113" i="3"/>
  <c r="AA115" i="3" s="1"/>
  <c r="AA125" i="3" s="1"/>
  <c r="Z113" i="3"/>
  <c r="Z115" i="3" s="1"/>
  <c r="Z125" i="3" s="1"/>
  <c r="Y113" i="3"/>
  <c r="Y115" i="3" s="1"/>
  <c r="Y125" i="3" s="1"/>
  <c r="X113" i="3"/>
  <c r="X115" i="3" s="1"/>
  <c r="X125" i="3" s="1"/>
  <c r="W113" i="3"/>
  <c r="W115" i="3" s="1"/>
  <c r="W125" i="3" s="1"/>
  <c r="V113" i="3"/>
  <c r="V115" i="3" s="1"/>
  <c r="V125" i="3" s="1"/>
  <c r="U113" i="3"/>
  <c r="U115" i="3" s="1"/>
  <c r="U125" i="3" s="1"/>
  <c r="T113" i="3"/>
  <c r="T115" i="3" s="1"/>
  <c r="T125" i="3" s="1"/>
  <c r="S113" i="3"/>
  <c r="S115" i="3" s="1"/>
  <c r="S125" i="3" s="1"/>
  <c r="R113" i="3"/>
  <c r="R115" i="3" s="1"/>
  <c r="R125" i="3" s="1"/>
  <c r="Q113" i="3"/>
  <c r="Q115" i="3" s="1"/>
  <c r="Q125" i="3" s="1"/>
  <c r="P113" i="3"/>
  <c r="P115" i="3" s="1"/>
  <c r="P125" i="3" s="1"/>
  <c r="O113" i="3"/>
  <c r="O115" i="3" s="1"/>
  <c r="O125" i="3" s="1"/>
  <c r="N113" i="3"/>
  <c r="N115" i="3" s="1"/>
  <c r="N125" i="3" s="1"/>
  <c r="M113" i="3"/>
  <c r="M115" i="3" s="1"/>
  <c r="M125" i="3" s="1"/>
  <c r="L113" i="3"/>
  <c r="L115" i="3" s="1"/>
  <c r="L125" i="3" s="1"/>
  <c r="K113" i="3"/>
  <c r="K115" i="3" s="1"/>
  <c r="K125" i="3" s="1"/>
  <c r="J113" i="3"/>
  <c r="J115" i="3" s="1"/>
  <c r="J125" i="3" s="1"/>
  <c r="I113" i="3"/>
  <c r="I115" i="3" s="1"/>
  <c r="I125" i="3" s="1"/>
  <c r="H113" i="3"/>
  <c r="H115" i="3" s="1"/>
  <c r="H125" i="3" s="1"/>
  <c r="G113" i="3"/>
  <c r="G115" i="3" s="1"/>
  <c r="G125" i="3" s="1"/>
  <c r="F113" i="3"/>
  <c r="F115" i="3" s="1"/>
  <c r="F125" i="3" s="1"/>
  <c r="E113" i="3"/>
  <c r="E115" i="3" s="1"/>
  <c r="E125" i="3" s="1"/>
  <c r="D113" i="3"/>
  <c r="D115" i="3" s="1"/>
  <c r="D125" i="3" s="1"/>
  <c r="C113" i="3"/>
  <c r="C115" i="3" s="1"/>
  <c r="C125" i="3" s="1"/>
  <c r="Z60" i="3"/>
  <c r="Z62" i="3" s="1"/>
  <c r="Z72" i="3" s="1"/>
  <c r="Y60" i="3"/>
  <c r="Y62" i="3" s="1"/>
  <c r="Y72" i="3" s="1"/>
  <c r="X60" i="3"/>
  <c r="X62" i="3" s="1"/>
  <c r="X72" i="3" s="1"/>
  <c r="W60" i="3"/>
  <c r="W62" i="3" s="1"/>
  <c r="W72" i="3" s="1"/>
  <c r="V60" i="3"/>
  <c r="V62" i="3" s="1"/>
  <c r="V72" i="3" s="1"/>
  <c r="U60" i="3"/>
  <c r="U62" i="3" s="1"/>
  <c r="U72" i="3" s="1"/>
  <c r="T60" i="3"/>
  <c r="T62" i="3" s="1"/>
  <c r="T72" i="3" s="1"/>
  <c r="S60" i="3"/>
  <c r="S62" i="3" s="1"/>
  <c r="S72" i="3" s="1"/>
  <c r="R60" i="3"/>
  <c r="R62" i="3" s="1"/>
  <c r="R72" i="3" s="1"/>
  <c r="Q60" i="3"/>
  <c r="Q62" i="3" s="1"/>
  <c r="Q72" i="3" s="1"/>
  <c r="P60" i="3"/>
  <c r="P62" i="3" s="1"/>
  <c r="P72" i="3" s="1"/>
  <c r="O60" i="3"/>
  <c r="O62" i="3" s="1"/>
  <c r="O72" i="3" s="1"/>
  <c r="N60" i="3"/>
  <c r="N62" i="3" s="1"/>
  <c r="N72" i="3" s="1"/>
  <c r="M60" i="3"/>
  <c r="M62" i="3" s="1"/>
  <c r="M72" i="3" s="1"/>
  <c r="L60" i="3"/>
  <c r="L62" i="3" s="1"/>
  <c r="L72" i="3" s="1"/>
  <c r="K60" i="3"/>
  <c r="K62" i="3" s="1"/>
  <c r="K72" i="3" s="1"/>
  <c r="J60" i="3"/>
  <c r="J62" i="3" s="1"/>
  <c r="J72" i="3" s="1"/>
  <c r="I60" i="3"/>
  <c r="I62" i="3" s="1"/>
  <c r="I72" i="3" s="1"/>
  <c r="H60" i="3"/>
  <c r="H62" i="3" s="1"/>
  <c r="H72" i="3" s="1"/>
  <c r="G60" i="3"/>
  <c r="G62" i="3" s="1"/>
  <c r="G72" i="3" s="1"/>
  <c r="F60" i="3"/>
  <c r="F62" i="3" s="1"/>
  <c r="F72" i="3" s="1"/>
  <c r="E60" i="3"/>
  <c r="E62" i="3" s="1"/>
  <c r="E72" i="3" s="1"/>
  <c r="D60" i="3"/>
  <c r="D62" i="3" s="1"/>
  <c r="D72" i="3" s="1"/>
  <c r="C60" i="3"/>
  <c r="C62" i="3" s="1"/>
  <c r="C72" i="3" s="1"/>
  <c r="AU232" i="3"/>
  <c r="AU234" i="3" s="1"/>
  <c r="AT232" i="3"/>
  <c r="AT234" i="3" s="1"/>
  <c r="AS232" i="3"/>
  <c r="AS234" i="3" s="1"/>
  <c r="AR232" i="3"/>
  <c r="AR234" i="3" s="1"/>
  <c r="AQ232" i="3"/>
  <c r="AQ234" i="3" s="1"/>
  <c r="AP232" i="3"/>
  <c r="AP234" i="3" s="1"/>
  <c r="AO232" i="3"/>
  <c r="AO234" i="3" s="1"/>
  <c r="AN232" i="3"/>
  <c r="AN234" i="3" s="1"/>
  <c r="AM232" i="3"/>
  <c r="AM234" i="3" s="1"/>
  <c r="AL232" i="3"/>
  <c r="AL234" i="3" s="1"/>
  <c r="AK232" i="3"/>
  <c r="AK234" i="3" s="1"/>
  <c r="AJ232" i="3"/>
  <c r="AJ234" i="3" s="1"/>
  <c r="AI232" i="3"/>
  <c r="AI234" i="3" s="1"/>
  <c r="AH232" i="3"/>
  <c r="AH234" i="3" s="1"/>
  <c r="AG232" i="3"/>
  <c r="AG234" i="3" s="1"/>
  <c r="AU231" i="3"/>
  <c r="AU233" i="3" s="1"/>
  <c r="AT231" i="3"/>
  <c r="AT233" i="3" s="1"/>
  <c r="AS231" i="3"/>
  <c r="AS233" i="3" s="1"/>
  <c r="AR231" i="3"/>
  <c r="AR233" i="3" s="1"/>
  <c r="AQ231" i="3"/>
  <c r="AQ233" i="3" s="1"/>
  <c r="AP231" i="3"/>
  <c r="AP233" i="3" s="1"/>
  <c r="AO231" i="3"/>
  <c r="AO233" i="3" s="1"/>
  <c r="AN231" i="3"/>
  <c r="AN233" i="3" s="1"/>
  <c r="AM231" i="3"/>
  <c r="AM233" i="3" s="1"/>
  <c r="AL231" i="3"/>
  <c r="AL233" i="3" s="1"/>
  <c r="AF232" i="3"/>
  <c r="AF234" i="3" s="1"/>
  <c r="AU238" i="3"/>
  <c r="AT238" i="3"/>
  <c r="AS238" i="3"/>
  <c r="AR238" i="3"/>
  <c r="AQ238" i="3"/>
  <c r="AP238" i="3"/>
  <c r="AO238" i="3"/>
  <c r="AN238" i="3"/>
  <c r="AM238" i="3"/>
  <c r="AL238" i="3"/>
  <c r="AK238" i="3"/>
  <c r="AJ238" i="3"/>
  <c r="AI238" i="3"/>
  <c r="AH238" i="3"/>
  <c r="AG238" i="3"/>
  <c r="AF238" i="3"/>
  <c r="AE238" i="3"/>
  <c r="AD238" i="3"/>
  <c r="AC238" i="3"/>
  <c r="AB238" i="3"/>
  <c r="AA238" i="3"/>
  <c r="Z238" i="3"/>
  <c r="Y238" i="3"/>
  <c r="X238" i="3"/>
  <c r="W238" i="3"/>
  <c r="V238" i="3"/>
  <c r="U238" i="3"/>
  <c r="T238" i="3"/>
  <c r="S238" i="3"/>
  <c r="R238" i="3"/>
  <c r="Q238" i="3"/>
  <c r="P238" i="3"/>
  <c r="O238" i="3"/>
  <c r="N238" i="3"/>
  <c r="M238" i="3"/>
  <c r="L238" i="3"/>
  <c r="K238" i="3"/>
  <c r="J238" i="3"/>
  <c r="I238" i="3"/>
  <c r="H238" i="3"/>
  <c r="G238" i="3"/>
  <c r="F238" i="3"/>
  <c r="E238" i="3"/>
  <c r="D238" i="3"/>
  <c r="C238" i="3"/>
  <c r="AU206" i="3"/>
  <c r="AU207" i="3" s="1"/>
  <c r="AT206" i="3"/>
  <c r="AT207" i="3" s="1"/>
  <c r="AS206" i="3"/>
  <c r="AS207" i="3" s="1"/>
  <c r="AR206" i="3"/>
  <c r="AR207" i="3" s="1"/>
  <c r="AQ206" i="3"/>
  <c r="AQ207" i="3" s="1"/>
  <c r="AP206" i="3"/>
  <c r="AP207" i="3" s="1"/>
  <c r="AO206" i="3"/>
  <c r="AO207" i="3" s="1"/>
  <c r="AN206" i="3"/>
  <c r="AN207" i="3" s="1"/>
  <c r="AM206" i="3"/>
  <c r="AM207" i="3" s="1"/>
  <c r="AL206" i="3"/>
  <c r="AL207" i="3" s="1"/>
  <c r="AK206" i="3"/>
  <c r="AK207" i="3" s="1"/>
  <c r="AJ206" i="3"/>
  <c r="AJ207" i="3" s="1"/>
  <c r="AI206" i="3"/>
  <c r="AI207" i="3" s="1"/>
  <c r="AH206" i="3"/>
  <c r="AH207" i="3" s="1"/>
  <c r="AG206" i="3"/>
  <c r="AG207" i="3" s="1"/>
  <c r="AF206" i="3"/>
  <c r="AF207" i="3" s="1"/>
  <c r="AU209" i="3"/>
  <c r="AU210" i="3" s="1"/>
  <c r="AT209" i="3"/>
  <c r="AT210" i="3" s="1"/>
  <c r="AS209" i="3"/>
  <c r="AS210" i="3" s="1"/>
  <c r="AR209" i="3"/>
  <c r="AR210" i="3" s="1"/>
  <c r="AQ209" i="3"/>
  <c r="AQ210" i="3" s="1"/>
  <c r="AP209" i="3"/>
  <c r="AP210" i="3" s="1"/>
  <c r="AO209" i="3"/>
  <c r="AO210" i="3" s="1"/>
  <c r="AN209" i="3"/>
  <c r="AN210" i="3" s="1"/>
  <c r="AM209" i="3"/>
  <c r="AM210" i="3" s="1"/>
  <c r="AL209" i="3"/>
  <c r="AL210" i="3" s="1"/>
  <c r="AK209" i="3"/>
  <c r="AK210" i="3" s="1"/>
  <c r="AJ209" i="3"/>
  <c r="AJ210" i="3" s="1"/>
  <c r="AI209" i="3"/>
  <c r="AI210" i="3" s="1"/>
  <c r="AH209" i="3"/>
  <c r="AH210" i="3" s="1"/>
  <c r="AG209" i="3"/>
  <c r="AG210" i="3" s="1"/>
  <c r="AF209" i="3"/>
  <c r="AF210" i="3" s="1"/>
  <c r="AE209" i="3"/>
  <c r="AE210" i="3" s="1"/>
  <c r="AD209" i="3"/>
  <c r="AD210" i="3" s="1"/>
  <c r="AC209" i="3"/>
  <c r="AC210" i="3" s="1"/>
  <c r="AB209" i="3"/>
  <c r="AB210" i="3" s="1"/>
  <c r="AA209" i="3"/>
  <c r="AA210" i="3" s="1"/>
  <c r="Z209" i="3"/>
  <c r="Z210" i="3" s="1"/>
  <c r="Y209" i="3"/>
  <c r="Y210" i="3" s="1"/>
  <c r="X209" i="3"/>
  <c r="X210" i="3" s="1"/>
  <c r="W209" i="3"/>
  <c r="W210" i="3" s="1"/>
  <c r="V209" i="3"/>
  <c r="V210" i="3" s="1"/>
  <c r="U209" i="3"/>
  <c r="U210" i="3" s="1"/>
  <c r="T209" i="3"/>
  <c r="T210" i="3" s="1"/>
  <c r="S209" i="3"/>
  <c r="S210" i="3" s="1"/>
  <c r="R209" i="3"/>
  <c r="R210" i="3" s="1"/>
  <c r="Q209" i="3"/>
  <c r="Q210" i="3" s="1"/>
  <c r="P209" i="3"/>
  <c r="P210" i="3" s="1"/>
  <c r="O209" i="3"/>
  <c r="O210" i="3" s="1"/>
  <c r="N209" i="3"/>
  <c r="N210" i="3" s="1"/>
  <c r="M209" i="3"/>
  <c r="M210" i="3" s="1"/>
  <c r="L209" i="3"/>
  <c r="L210" i="3" s="1"/>
  <c r="K209" i="3"/>
  <c r="K210" i="3" s="1"/>
  <c r="J209" i="3"/>
  <c r="J210" i="3" s="1"/>
  <c r="I209" i="3"/>
  <c r="I210" i="3" s="1"/>
  <c r="H209" i="3"/>
  <c r="H210" i="3" s="1"/>
  <c r="G209" i="3"/>
  <c r="G210" i="3" s="1"/>
  <c r="F209" i="3"/>
  <c r="F210" i="3" s="1"/>
  <c r="E209" i="3"/>
  <c r="E210" i="3" s="1"/>
  <c r="D209" i="3"/>
  <c r="D210" i="3" s="1"/>
  <c r="C209" i="3"/>
  <c r="C210" i="3" s="1"/>
  <c r="C211" i="3" s="1"/>
  <c r="C262" i="3" s="1"/>
  <c r="Q291" i="3"/>
  <c r="P291" i="3"/>
  <c r="O291" i="3"/>
  <c r="N291" i="3"/>
  <c r="M291" i="3"/>
  <c r="L291" i="3"/>
  <c r="K291" i="3"/>
  <c r="J291" i="3"/>
  <c r="I291" i="3"/>
  <c r="H291" i="3"/>
  <c r="G291" i="3"/>
  <c r="F291" i="3"/>
  <c r="E291" i="3"/>
  <c r="D291" i="3"/>
  <c r="C291" i="3"/>
  <c r="R291" i="3"/>
  <c r="R287" i="3"/>
  <c r="Q287" i="3"/>
  <c r="P287" i="3"/>
  <c r="O287" i="3"/>
  <c r="N287" i="3"/>
  <c r="M287" i="3"/>
  <c r="L287" i="3"/>
  <c r="K287" i="3"/>
  <c r="J287" i="3"/>
  <c r="I287" i="3"/>
  <c r="H287" i="3"/>
  <c r="G287" i="3"/>
  <c r="F287" i="3"/>
  <c r="E287" i="3"/>
  <c r="D287" i="3"/>
  <c r="C287" i="3"/>
  <c r="D40" i="3"/>
  <c r="AU167" i="3"/>
  <c r="AU169" i="3" s="1"/>
  <c r="AT167" i="3"/>
  <c r="AT169" i="3" s="1"/>
  <c r="AS167" i="3"/>
  <c r="AS169" i="3" s="1"/>
  <c r="AR167" i="3"/>
  <c r="AR169" i="3" s="1"/>
  <c r="AQ167" i="3"/>
  <c r="AQ169" i="3" s="1"/>
  <c r="AP167" i="3"/>
  <c r="AP169" i="3" s="1"/>
  <c r="AO167" i="3"/>
  <c r="AO169" i="3" s="1"/>
  <c r="AN167" i="3"/>
  <c r="AN169" i="3" s="1"/>
  <c r="AM167" i="3"/>
  <c r="AM169" i="3" s="1"/>
  <c r="AL167" i="3"/>
  <c r="AL169" i="3" s="1"/>
  <c r="AK167" i="3"/>
  <c r="AK169" i="3" s="1"/>
  <c r="AJ167" i="3"/>
  <c r="AJ169" i="3" s="1"/>
  <c r="AI167" i="3"/>
  <c r="AI169" i="3" s="1"/>
  <c r="AH167" i="3"/>
  <c r="AH169" i="3" s="1"/>
  <c r="AG167" i="3"/>
  <c r="AG169" i="3" s="1"/>
  <c r="AF167" i="3"/>
  <c r="AF169" i="3" s="1"/>
  <c r="AU114" i="3"/>
  <c r="AU116" i="3" s="1"/>
  <c r="AT114" i="3"/>
  <c r="AT116" i="3" s="1"/>
  <c r="AS114" i="3"/>
  <c r="AS116" i="3" s="1"/>
  <c r="AR114" i="3"/>
  <c r="AR116" i="3" s="1"/>
  <c r="AQ114" i="3"/>
  <c r="AQ116" i="3" s="1"/>
  <c r="AP114" i="3"/>
  <c r="AP116" i="3" s="1"/>
  <c r="AO114" i="3"/>
  <c r="AO116" i="3" s="1"/>
  <c r="AN114" i="3"/>
  <c r="AN116" i="3" s="1"/>
  <c r="AM114" i="3"/>
  <c r="AM116" i="3" s="1"/>
  <c r="AL114" i="3"/>
  <c r="AL116" i="3" s="1"/>
  <c r="AK114" i="3"/>
  <c r="AK116" i="3" s="1"/>
  <c r="AJ114" i="3"/>
  <c r="AJ116" i="3" s="1"/>
  <c r="AI114" i="3"/>
  <c r="AI116" i="3" s="1"/>
  <c r="AH114" i="3"/>
  <c r="AH116" i="3" s="1"/>
  <c r="AG114" i="3"/>
  <c r="AG116" i="3" s="1"/>
  <c r="AU60" i="3"/>
  <c r="AU62" i="3" s="1"/>
  <c r="AU72" i="3" s="1"/>
  <c r="AT60" i="3"/>
  <c r="AT62" i="3" s="1"/>
  <c r="AT72" i="3" s="1"/>
  <c r="AS60" i="3"/>
  <c r="AS62" i="3" s="1"/>
  <c r="AS72" i="3" s="1"/>
  <c r="AR60" i="3"/>
  <c r="AR62" i="3" s="1"/>
  <c r="AR72" i="3" s="1"/>
  <c r="AQ60" i="3"/>
  <c r="AQ62" i="3" s="1"/>
  <c r="AQ72" i="3" s="1"/>
  <c r="AP60" i="3"/>
  <c r="AP62" i="3" s="1"/>
  <c r="AP72" i="3" s="1"/>
  <c r="AO60" i="3"/>
  <c r="AO62" i="3" s="1"/>
  <c r="AO72" i="3" s="1"/>
  <c r="AN60" i="3"/>
  <c r="AN62" i="3" s="1"/>
  <c r="AN72" i="3" s="1"/>
  <c r="AM60" i="3"/>
  <c r="AM62" i="3" s="1"/>
  <c r="AM72" i="3" s="1"/>
  <c r="AL60" i="3"/>
  <c r="AL62" i="3" s="1"/>
  <c r="AL72" i="3" s="1"/>
  <c r="AK60" i="3"/>
  <c r="AK62" i="3" s="1"/>
  <c r="AK72" i="3" s="1"/>
  <c r="AJ60" i="3"/>
  <c r="AJ62" i="3" s="1"/>
  <c r="AJ72" i="3" s="1"/>
  <c r="AI60" i="3"/>
  <c r="AI62" i="3" s="1"/>
  <c r="AI72" i="3" s="1"/>
  <c r="AH60" i="3"/>
  <c r="AH62" i="3" s="1"/>
  <c r="AH72" i="3" s="1"/>
  <c r="AG60" i="3"/>
  <c r="AG62" i="3" s="1"/>
  <c r="AG72" i="3" s="1"/>
  <c r="AF60" i="3"/>
  <c r="AF62" i="3" s="1"/>
  <c r="AF72" i="3" s="1"/>
  <c r="AE60" i="3"/>
  <c r="AE62" i="3" s="1"/>
  <c r="AE72" i="3" s="1"/>
  <c r="AD60" i="3"/>
  <c r="AD62" i="3" s="1"/>
  <c r="AD72" i="3" s="1"/>
  <c r="AC60" i="3"/>
  <c r="AC62" i="3" s="1"/>
  <c r="AC72" i="3" s="1"/>
  <c r="AB60" i="3"/>
  <c r="AB62" i="3" s="1"/>
  <c r="AB72" i="3" s="1"/>
  <c r="AA60" i="3"/>
  <c r="AA62" i="3" s="1"/>
  <c r="AA72" i="3" s="1"/>
  <c r="AU245" i="3"/>
  <c r="AT245" i="3"/>
  <c r="AS245" i="3"/>
  <c r="AR245" i="3"/>
  <c r="AQ245" i="3"/>
  <c r="AP245" i="3"/>
  <c r="AO245" i="3"/>
  <c r="AN245" i="3"/>
  <c r="AM245" i="3"/>
  <c r="AL245" i="3"/>
  <c r="AK245" i="3"/>
  <c r="AJ245" i="3"/>
  <c r="AI245" i="3"/>
  <c r="AH245" i="3"/>
  <c r="AG245" i="3"/>
  <c r="AF245" i="3"/>
  <c r="AE245" i="3"/>
  <c r="AD245" i="3"/>
  <c r="AC245" i="3"/>
  <c r="AB245" i="3"/>
  <c r="AA245" i="3"/>
  <c r="Z245" i="3"/>
  <c r="Y245" i="3"/>
  <c r="X245" i="3"/>
  <c r="W245" i="3"/>
  <c r="V245" i="3"/>
  <c r="U245" i="3"/>
  <c r="T245" i="3"/>
  <c r="S245" i="3"/>
  <c r="R245" i="3"/>
  <c r="Q245" i="3"/>
  <c r="P245" i="3"/>
  <c r="O245" i="3"/>
  <c r="N245" i="3"/>
  <c r="M245" i="3"/>
  <c r="L245" i="3"/>
  <c r="K245" i="3"/>
  <c r="J245" i="3"/>
  <c r="I245" i="3"/>
  <c r="H245" i="3"/>
  <c r="G245" i="3"/>
  <c r="F245" i="3"/>
  <c r="E245" i="3"/>
  <c r="D245" i="3"/>
  <c r="C245"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V176" i="3"/>
  <c r="U176" i="3"/>
  <c r="T176" i="3"/>
  <c r="S176" i="3"/>
  <c r="R176" i="3"/>
  <c r="Q176" i="3"/>
  <c r="P176" i="3"/>
  <c r="O176" i="3"/>
  <c r="N176" i="3"/>
  <c r="M176" i="3"/>
  <c r="L176" i="3"/>
  <c r="K176" i="3"/>
  <c r="J176" i="3"/>
  <c r="I176" i="3"/>
  <c r="H176" i="3"/>
  <c r="G176" i="3"/>
  <c r="F176" i="3"/>
  <c r="E176" i="3"/>
  <c r="D176" i="3"/>
  <c r="C176"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T123" i="3"/>
  <c r="S123" i="3"/>
  <c r="R123" i="3"/>
  <c r="Q123" i="3"/>
  <c r="P123" i="3"/>
  <c r="O123" i="3"/>
  <c r="N123" i="3"/>
  <c r="M123" i="3"/>
  <c r="L123" i="3"/>
  <c r="K123" i="3"/>
  <c r="J123" i="3"/>
  <c r="I123" i="3"/>
  <c r="H123" i="3"/>
  <c r="G123" i="3"/>
  <c r="F123" i="3"/>
  <c r="E123" i="3"/>
  <c r="D123" i="3"/>
  <c r="C123" i="3"/>
  <c r="D70" i="3"/>
  <c r="C70" i="3"/>
  <c r="AU161" i="3"/>
  <c r="AU162" i="3" s="1"/>
  <c r="AU163" i="3" s="1"/>
  <c r="AU267" i="3" s="1"/>
  <c r="AT161" i="3"/>
  <c r="AT162" i="3" s="1"/>
  <c r="AT163" i="3" s="1"/>
  <c r="AT267" i="3" s="1"/>
  <c r="AS161" i="3"/>
  <c r="AS162" i="3" s="1"/>
  <c r="AS163" i="3" s="1"/>
  <c r="AS267" i="3" s="1"/>
  <c r="AR161" i="3"/>
  <c r="AR162" i="3" s="1"/>
  <c r="AQ161" i="3"/>
  <c r="AQ162" i="3" s="1"/>
  <c r="AQ163" i="3" s="1"/>
  <c r="AQ267" i="3" s="1"/>
  <c r="AP161" i="3"/>
  <c r="AP162" i="3" s="1"/>
  <c r="AP163" i="3" s="1"/>
  <c r="AP267" i="3" s="1"/>
  <c r="AO161" i="3"/>
  <c r="AO162" i="3" s="1"/>
  <c r="AO163" i="3" s="1"/>
  <c r="AO267" i="3" s="1"/>
  <c r="AN161" i="3"/>
  <c r="AN162" i="3" s="1"/>
  <c r="AM161" i="3"/>
  <c r="AM162" i="3" s="1"/>
  <c r="AM163" i="3" s="1"/>
  <c r="AM267" i="3" s="1"/>
  <c r="AL161" i="3"/>
  <c r="AL162" i="3" s="1"/>
  <c r="AL163" i="3" s="1"/>
  <c r="AL267" i="3" s="1"/>
  <c r="AK161" i="3"/>
  <c r="AK162" i="3" s="1"/>
  <c r="AK163" i="3" s="1"/>
  <c r="AK267" i="3" s="1"/>
  <c r="AJ161" i="3"/>
  <c r="AJ162" i="3" s="1"/>
  <c r="AI161" i="3"/>
  <c r="AI162" i="3" s="1"/>
  <c r="AI163" i="3" s="1"/>
  <c r="AI267" i="3" s="1"/>
  <c r="AH161" i="3"/>
  <c r="AH162" i="3" s="1"/>
  <c r="AH163" i="3" s="1"/>
  <c r="AH267" i="3" s="1"/>
  <c r="AG161" i="3"/>
  <c r="AG162" i="3" s="1"/>
  <c r="AG163" i="3" s="1"/>
  <c r="AG267" i="3" s="1"/>
  <c r="AF161" i="3"/>
  <c r="AF162" i="3" s="1"/>
  <c r="AU108" i="3"/>
  <c r="AU109" i="3" s="1"/>
  <c r="AU110" i="3" s="1"/>
  <c r="AU266" i="3" s="1"/>
  <c r="AT108" i="3"/>
  <c r="AT109" i="3" s="1"/>
  <c r="AT110" i="3" s="1"/>
  <c r="AT266" i="3" s="1"/>
  <c r="AS108" i="3"/>
  <c r="AS109" i="3" s="1"/>
  <c r="AS110" i="3" s="1"/>
  <c r="AS266" i="3" s="1"/>
  <c r="AR108" i="3"/>
  <c r="AR109" i="3" s="1"/>
  <c r="AQ108" i="3"/>
  <c r="AQ109" i="3" s="1"/>
  <c r="AP108" i="3"/>
  <c r="AP109" i="3" s="1"/>
  <c r="AP110" i="3" s="1"/>
  <c r="AP266" i="3" s="1"/>
  <c r="AO108" i="3"/>
  <c r="AO109" i="3" s="1"/>
  <c r="AO110" i="3" s="1"/>
  <c r="AO266" i="3" s="1"/>
  <c r="AN108" i="3"/>
  <c r="AN109" i="3" s="1"/>
  <c r="AM108" i="3"/>
  <c r="AM109" i="3" s="1"/>
  <c r="AL108" i="3"/>
  <c r="AL109" i="3" s="1"/>
  <c r="AL110" i="3" s="1"/>
  <c r="AL266" i="3" s="1"/>
  <c r="AK108" i="3"/>
  <c r="AK109" i="3" s="1"/>
  <c r="AK110" i="3" s="1"/>
  <c r="AK266" i="3" s="1"/>
  <c r="AJ108" i="3"/>
  <c r="AJ109" i="3" s="1"/>
  <c r="AI108" i="3"/>
  <c r="AI109" i="3" s="1"/>
  <c r="AH108" i="3"/>
  <c r="AH109" i="3" s="1"/>
  <c r="AH110" i="3" s="1"/>
  <c r="AH266" i="3" s="1"/>
  <c r="AG108" i="3"/>
  <c r="AG109" i="3" s="1"/>
  <c r="AG110" i="3" s="1"/>
  <c r="AG266" i="3" s="1"/>
  <c r="AF108" i="3"/>
  <c r="AF109" i="3" s="1"/>
  <c r="AU55" i="3"/>
  <c r="AU56" i="3" s="1"/>
  <c r="AU57" i="3" s="1"/>
  <c r="AU265" i="3" s="1"/>
  <c r="AT55" i="3"/>
  <c r="AT56" i="3" s="1"/>
  <c r="AS55" i="3"/>
  <c r="AS56" i="3" s="1"/>
  <c r="AR55" i="3"/>
  <c r="AR56" i="3" s="1"/>
  <c r="AQ55" i="3"/>
  <c r="AQ56" i="3" s="1"/>
  <c r="AQ57" i="3" s="1"/>
  <c r="AQ265" i="3" s="1"/>
  <c r="AP55" i="3"/>
  <c r="AP56" i="3" s="1"/>
  <c r="AO55" i="3"/>
  <c r="AO56" i="3" s="1"/>
  <c r="AN55" i="3"/>
  <c r="AN56" i="3" s="1"/>
  <c r="AM55" i="3"/>
  <c r="AM56" i="3" s="1"/>
  <c r="AM57" i="3" s="1"/>
  <c r="AM265" i="3" s="1"/>
  <c r="AL55" i="3"/>
  <c r="AL56" i="3" s="1"/>
  <c r="AK55" i="3"/>
  <c r="AK56" i="3" s="1"/>
  <c r="AJ55" i="3"/>
  <c r="AJ56" i="3" s="1"/>
  <c r="AI55" i="3"/>
  <c r="AI56" i="3" s="1"/>
  <c r="AI57" i="3" s="1"/>
  <c r="AI265" i="3" s="1"/>
  <c r="AH55" i="3"/>
  <c r="AH56" i="3" s="1"/>
  <c r="AG55" i="3"/>
  <c r="AG56" i="3" s="1"/>
  <c r="AF55" i="3"/>
  <c r="AF56" i="3" s="1"/>
  <c r="AU154" i="3"/>
  <c r="AU155" i="3" s="1"/>
  <c r="AU156" i="3" s="1"/>
  <c r="AU261" i="3" s="1"/>
  <c r="AT154" i="3"/>
  <c r="AT155" i="3" s="1"/>
  <c r="AT156" i="3" s="1"/>
  <c r="AT261" i="3" s="1"/>
  <c r="AS154" i="3"/>
  <c r="AS155" i="3" s="1"/>
  <c r="AS156" i="3" s="1"/>
  <c r="AS261" i="3" s="1"/>
  <c r="AR154" i="3"/>
  <c r="AR155" i="3" s="1"/>
  <c r="AR156" i="3" s="1"/>
  <c r="AR261" i="3" s="1"/>
  <c r="AQ154" i="3"/>
  <c r="AQ155" i="3" s="1"/>
  <c r="AQ156" i="3" s="1"/>
  <c r="AQ261" i="3" s="1"/>
  <c r="AP154" i="3"/>
  <c r="AP155" i="3" s="1"/>
  <c r="AP156" i="3" s="1"/>
  <c r="AP261" i="3" s="1"/>
  <c r="AO154" i="3"/>
  <c r="AO155" i="3" s="1"/>
  <c r="AO156" i="3" s="1"/>
  <c r="AO261" i="3" s="1"/>
  <c r="AN154" i="3"/>
  <c r="AN155" i="3" s="1"/>
  <c r="AN156" i="3" s="1"/>
  <c r="AN261" i="3" s="1"/>
  <c r="AM154" i="3"/>
  <c r="AM155" i="3" s="1"/>
  <c r="AM156" i="3" s="1"/>
  <c r="AM261" i="3" s="1"/>
  <c r="AL154" i="3"/>
  <c r="AL155" i="3" s="1"/>
  <c r="AL156" i="3" s="1"/>
  <c r="AL261" i="3" s="1"/>
  <c r="AK154" i="3"/>
  <c r="AK155" i="3" s="1"/>
  <c r="AK156" i="3" s="1"/>
  <c r="AK261" i="3" s="1"/>
  <c r="AJ154" i="3"/>
  <c r="AJ155" i="3" s="1"/>
  <c r="AJ156" i="3" s="1"/>
  <c r="AJ261" i="3" s="1"/>
  <c r="AI154" i="3"/>
  <c r="AI155" i="3" s="1"/>
  <c r="AI156" i="3" s="1"/>
  <c r="AI261" i="3" s="1"/>
  <c r="AH154" i="3"/>
  <c r="AH155" i="3" s="1"/>
  <c r="AH156" i="3" s="1"/>
  <c r="AH261" i="3" s="1"/>
  <c r="AG154" i="3"/>
  <c r="AG155" i="3" s="1"/>
  <c r="AG156" i="3" s="1"/>
  <c r="AG261" i="3" s="1"/>
  <c r="AF154" i="3"/>
  <c r="AF155" i="3" s="1"/>
  <c r="AF156" i="3" s="1"/>
  <c r="AF261" i="3" s="1"/>
  <c r="AU101" i="3"/>
  <c r="AU102" i="3" s="1"/>
  <c r="AU103" i="3" s="1"/>
  <c r="AU260" i="3" s="1"/>
  <c r="AT101" i="3"/>
  <c r="AT102" i="3" s="1"/>
  <c r="AT103" i="3" s="1"/>
  <c r="AT260" i="3" s="1"/>
  <c r="AS101" i="3"/>
  <c r="AS102" i="3" s="1"/>
  <c r="AS103" i="3" s="1"/>
  <c r="AS260" i="3" s="1"/>
  <c r="AR101" i="3"/>
  <c r="AR102" i="3" s="1"/>
  <c r="AR103" i="3" s="1"/>
  <c r="AR260" i="3" s="1"/>
  <c r="AQ101" i="3"/>
  <c r="AQ102" i="3" s="1"/>
  <c r="AQ103" i="3" s="1"/>
  <c r="AQ260" i="3" s="1"/>
  <c r="AP101" i="3"/>
  <c r="AP102" i="3" s="1"/>
  <c r="AP103" i="3" s="1"/>
  <c r="AP260" i="3" s="1"/>
  <c r="AO101" i="3"/>
  <c r="AO102" i="3" s="1"/>
  <c r="AO103" i="3" s="1"/>
  <c r="AO260" i="3" s="1"/>
  <c r="AN101" i="3"/>
  <c r="AN102" i="3" s="1"/>
  <c r="AN103" i="3" s="1"/>
  <c r="AN260" i="3" s="1"/>
  <c r="AM101" i="3"/>
  <c r="AM102" i="3" s="1"/>
  <c r="AM103" i="3" s="1"/>
  <c r="AM260" i="3" s="1"/>
  <c r="AL101" i="3"/>
  <c r="AL102" i="3" s="1"/>
  <c r="AL103" i="3" s="1"/>
  <c r="AL260" i="3" s="1"/>
  <c r="AK101" i="3"/>
  <c r="AK102" i="3" s="1"/>
  <c r="AK103" i="3" s="1"/>
  <c r="AK260" i="3" s="1"/>
  <c r="AJ101" i="3"/>
  <c r="AJ102" i="3" s="1"/>
  <c r="AJ103" i="3" s="1"/>
  <c r="AJ260" i="3" s="1"/>
  <c r="AI101" i="3"/>
  <c r="AI102" i="3" s="1"/>
  <c r="AI103" i="3" s="1"/>
  <c r="AI260" i="3" s="1"/>
  <c r="AH101" i="3"/>
  <c r="AH102" i="3" s="1"/>
  <c r="AH103" i="3" s="1"/>
  <c r="AH260" i="3" s="1"/>
  <c r="AG101" i="3"/>
  <c r="AG102" i="3" s="1"/>
  <c r="AG103" i="3" s="1"/>
  <c r="AG260" i="3" s="1"/>
  <c r="AF101" i="3"/>
  <c r="AF102" i="3" s="1"/>
  <c r="AF103" i="3" s="1"/>
  <c r="AF260" i="3" s="1"/>
  <c r="AU48" i="3"/>
  <c r="AU49" i="3" s="1"/>
  <c r="AU50" i="3" s="1"/>
  <c r="AU259" i="3" s="1"/>
  <c r="AT48" i="3"/>
  <c r="AT49" i="3" s="1"/>
  <c r="AT50" i="3" s="1"/>
  <c r="AT259" i="3" s="1"/>
  <c r="AS48" i="3"/>
  <c r="AS49" i="3" s="1"/>
  <c r="AS50" i="3" s="1"/>
  <c r="AS259" i="3" s="1"/>
  <c r="AR48" i="3"/>
  <c r="AR49" i="3" s="1"/>
  <c r="AR50" i="3" s="1"/>
  <c r="AR259" i="3" s="1"/>
  <c r="AQ48" i="3"/>
  <c r="AQ49" i="3" s="1"/>
  <c r="AQ50" i="3" s="1"/>
  <c r="AQ259" i="3" s="1"/>
  <c r="AP48" i="3"/>
  <c r="AP49" i="3" s="1"/>
  <c r="AP50" i="3" s="1"/>
  <c r="AP259" i="3" s="1"/>
  <c r="AO48" i="3"/>
  <c r="AO49" i="3" s="1"/>
  <c r="AO50" i="3" s="1"/>
  <c r="AO259" i="3" s="1"/>
  <c r="AN48" i="3"/>
  <c r="AN49" i="3" s="1"/>
  <c r="AN50" i="3" s="1"/>
  <c r="AN259" i="3" s="1"/>
  <c r="AM48" i="3"/>
  <c r="AM49" i="3" s="1"/>
  <c r="AM50" i="3" s="1"/>
  <c r="AM259" i="3" s="1"/>
  <c r="AL48" i="3"/>
  <c r="AL49" i="3" s="1"/>
  <c r="AL50" i="3" s="1"/>
  <c r="AL259" i="3" s="1"/>
  <c r="AK48" i="3"/>
  <c r="AK49" i="3" s="1"/>
  <c r="AK50" i="3" s="1"/>
  <c r="AK259" i="3" s="1"/>
  <c r="AJ48" i="3"/>
  <c r="AJ49" i="3" s="1"/>
  <c r="AJ50" i="3" s="1"/>
  <c r="AJ259" i="3" s="1"/>
  <c r="AI48" i="3"/>
  <c r="AI49" i="3" s="1"/>
  <c r="AI50" i="3" s="1"/>
  <c r="AI259" i="3" s="1"/>
  <c r="AH48" i="3"/>
  <c r="AH49" i="3" s="1"/>
  <c r="AH50" i="3" s="1"/>
  <c r="AH259" i="3" s="1"/>
  <c r="AG48" i="3"/>
  <c r="AG49" i="3" s="1"/>
  <c r="AG50" i="3" s="1"/>
  <c r="AG259" i="3" s="1"/>
  <c r="AF48" i="3"/>
  <c r="AF49" i="3" s="1"/>
  <c r="AF50" i="3" s="1"/>
  <c r="AF259" i="3" s="1"/>
  <c r="L227" i="3" l="1"/>
  <c r="L228" i="3" s="1"/>
  <c r="K227" i="3"/>
  <c r="K228" i="3" s="1"/>
  <c r="S227" i="3"/>
  <c r="S228" i="3" s="1"/>
  <c r="AA227" i="3"/>
  <c r="AA228" i="3" s="1"/>
  <c r="E227" i="3"/>
  <c r="E228" i="3" s="1"/>
  <c r="M227" i="3"/>
  <c r="M228" i="3" s="1"/>
  <c r="U227" i="3"/>
  <c r="U228" i="3" s="1"/>
  <c r="AC227" i="3"/>
  <c r="AC228" i="3" s="1"/>
  <c r="D227" i="3"/>
  <c r="D228" i="3" s="1"/>
  <c r="F227" i="3"/>
  <c r="F228" i="3" s="1"/>
  <c r="N227" i="3"/>
  <c r="N228" i="3" s="1"/>
  <c r="V227" i="3"/>
  <c r="V228" i="3" s="1"/>
  <c r="AD227" i="3"/>
  <c r="AD228" i="3" s="1"/>
  <c r="G227" i="3"/>
  <c r="G228" i="3" s="1"/>
  <c r="O227" i="3"/>
  <c r="O228" i="3" s="1"/>
  <c r="W227" i="3"/>
  <c r="W228" i="3" s="1"/>
  <c r="AE227" i="3"/>
  <c r="AE228" i="3" s="1"/>
  <c r="T227" i="3"/>
  <c r="T228" i="3" s="1"/>
  <c r="H227" i="3"/>
  <c r="H228" i="3" s="1"/>
  <c r="P227" i="3"/>
  <c r="P228" i="3" s="1"/>
  <c r="X227" i="3"/>
  <c r="X228" i="3" s="1"/>
  <c r="I227" i="3"/>
  <c r="I228" i="3" s="1"/>
  <c r="Q227" i="3"/>
  <c r="Q228" i="3" s="1"/>
  <c r="Y227" i="3"/>
  <c r="Y228" i="3" s="1"/>
  <c r="AB227" i="3"/>
  <c r="AB228" i="3" s="1"/>
  <c r="J227" i="3"/>
  <c r="J228" i="3" s="1"/>
  <c r="R227" i="3"/>
  <c r="R228" i="3" s="1"/>
  <c r="Z227" i="3"/>
  <c r="Z228" i="3" s="1"/>
  <c r="AV271" i="3"/>
  <c r="AV279" i="3" s="1"/>
  <c r="AV94" i="3"/>
  <c r="AV253" i="3" s="1"/>
  <c r="AB71" i="3"/>
  <c r="AB73" i="3" s="1"/>
  <c r="S71" i="3"/>
  <c r="S73" i="3" s="1"/>
  <c r="AC71" i="3"/>
  <c r="AC73" i="3" s="1"/>
  <c r="AK71" i="3"/>
  <c r="AK271" i="3" s="1"/>
  <c r="AS71" i="3"/>
  <c r="AS271" i="3" s="1"/>
  <c r="L71" i="3"/>
  <c r="L73" i="3" s="1"/>
  <c r="T71" i="3"/>
  <c r="T73" i="3" s="1"/>
  <c r="AJ71" i="3"/>
  <c r="AJ271" i="3" s="1"/>
  <c r="K71" i="3"/>
  <c r="K73" i="3" s="1"/>
  <c r="AD71" i="3"/>
  <c r="AD73" i="3" s="1"/>
  <c r="AL71" i="3"/>
  <c r="AL271" i="3" s="1"/>
  <c r="AT71" i="3"/>
  <c r="AT271" i="3" s="1"/>
  <c r="E71" i="3"/>
  <c r="E73" i="3" s="1"/>
  <c r="M71" i="3"/>
  <c r="M73" i="3" s="1"/>
  <c r="U71" i="3"/>
  <c r="U73" i="3" s="1"/>
  <c r="AR71" i="3"/>
  <c r="AR271" i="3" s="1"/>
  <c r="AE71" i="3"/>
  <c r="AE73" i="3" s="1"/>
  <c r="V71" i="3"/>
  <c r="V73" i="3" s="1"/>
  <c r="AF71" i="3"/>
  <c r="AF271" i="3" s="1"/>
  <c r="AN71" i="3"/>
  <c r="AN271" i="3" s="1"/>
  <c r="G71" i="3"/>
  <c r="G73" i="3" s="1"/>
  <c r="O71" i="3"/>
  <c r="O73" i="3" s="1"/>
  <c r="W71" i="3"/>
  <c r="W73" i="3" s="1"/>
  <c r="AM71" i="3"/>
  <c r="AM271" i="3" s="1"/>
  <c r="F71" i="3"/>
  <c r="F73" i="3" s="1"/>
  <c r="AG71" i="3"/>
  <c r="AG271" i="3" s="1"/>
  <c r="AO71" i="3"/>
  <c r="AO271" i="3" s="1"/>
  <c r="H71" i="3"/>
  <c r="H73" i="3" s="1"/>
  <c r="P71" i="3"/>
  <c r="P73" i="3" s="1"/>
  <c r="X71" i="3"/>
  <c r="X73" i="3" s="1"/>
  <c r="AU71" i="3"/>
  <c r="AU271" i="3" s="1"/>
  <c r="AH71" i="3"/>
  <c r="AH271" i="3" s="1"/>
  <c r="AP71" i="3"/>
  <c r="AP271" i="3" s="1"/>
  <c r="I71" i="3"/>
  <c r="I73" i="3" s="1"/>
  <c r="Q71" i="3"/>
  <c r="Q73" i="3" s="1"/>
  <c r="Y71" i="3"/>
  <c r="Y73" i="3" s="1"/>
  <c r="N71" i="3"/>
  <c r="N73" i="3" s="1"/>
  <c r="AA71" i="3"/>
  <c r="AA73" i="3" s="1"/>
  <c r="AI71" i="3"/>
  <c r="AI271" i="3" s="1"/>
  <c r="AQ71" i="3"/>
  <c r="AQ271" i="3" s="1"/>
  <c r="J71" i="3"/>
  <c r="J73" i="3" s="1"/>
  <c r="R71" i="3"/>
  <c r="R73" i="3" s="1"/>
  <c r="Z71" i="3"/>
  <c r="Z73" i="3" s="1"/>
  <c r="E240" i="3"/>
  <c r="E244" i="3" s="1"/>
  <c r="E242" i="3"/>
  <c r="M240" i="3"/>
  <c r="M244" i="3" s="1"/>
  <c r="M242" i="3"/>
  <c r="U240" i="3"/>
  <c r="U244" i="3" s="1"/>
  <c r="U242" i="3"/>
  <c r="AC240" i="3"/>
  <c r="AC244" i="3" s="1"/>
  <c r="AC242" i="3"/>
  <c r="AK240" i="3"/>
  <c r="AK244" i="3" s="1"/>
  <c r="AK242" i="3"/>
  <c r="AS240" i="3"/>
  <c r="AS244" i="3" s="1"/>
  <c r="AS242" i="3"/>
  <c r="F242" i="3"/>
  <c r="F240" i="3"/>
  <c r="F244" i="3" s="1"/>
  <c r="N240" i="3"/>
  <c r="N244" i="3" s="1"/>
  <c r="N242" i="3"/>
  <c r="V240" i="3"/>
  <c r="V244" i="3" s="1"/>
  <c r="V242" i="3"/>
  <c r="AD242" i="3"/>
  <c r="AD240" i="3"/>
  <c r="AD244" i="3" s="1"/>
  <c r="AL240" i="3"/>
  <c r="AL244" i="3" s="1"/>
  <c r="AL242" i="3"/>
  <c r="AT242" i="3"/>
  <c r="AT240" i="3"/>
  <c r="AT244" i="3" s="1"/>
  <c r="C242" i="3"/>
  <c r="C240" i="3"/>
  <c r="C244" i="3" s="1"/>
  <c r="G240" i="3"/>
  <c r="G244" i="3" s="1"/>
  <c r="G242" i="3"/>
  <c r="O240" i="3"/>
  <c r="O244" i="3" s="1"/>
  <c r="O242" i="3"/>
  <c r="W240" i="3"/>
  <c r="W244" i="3" s="1"/>
  <c r="W242" i="3"/>
  <c r="AE240" i="3"/>
  <c r="AE244" i="3" s="1"/>
  <c r="AE242" i="3"/>
  <c r="AM240" i="3"/>
  <c r="AM244" i="3" s="1"/>
  <c r="AM242" i="3"/>
  <c r="AU240" i="3"/>
  <c r="AU244" i="3" s="1"/>
  <c r="X240" i="3"/>
  <c r="X244" i="3" s="1"/>
  <c r="H242" i="3"/>
  <c r="H240" i="3"/>
  <c r="H244" i="3" s="1"/>
  <c r="P240" i="3"/>
  <c r="P244" i="3" s="1"/>
  <c r="AF242" i="3"/>
  <c r="AF240" i="3"/>
  <c r="AF244" i="3" s="1"/>
  <c r="AN242" i="3"/>
  <c r="AN240" i="3"/>
  <c r="AN244" i="3" s="1"/>
  <c r="I242" i="3"/>
  <c r="I240" i="3"/>
  <c r="I244" i="3" s="1"/>
  <c r="Q242" i="3"/>
  <c r="Q240" i="3"/>
  <c r="Q244" i="3" s="1"/>
  <c r="Y242" i="3"/>
  <c r="Y240" i="3"/>
  <c r="Y244" i="3" s="1"/>
  <c r="AG242" i="3"/>
  <c r="AG240" i="3"/>
  <c r="AG244" i="3" s="1"/>
  <c r="AO240" i="3"/>
  <c r="AO244" i="3" s="1"/>
  <c r="J242" i="3"/>
  <c r="J240" i="3"/>
  <c r="J244" i="3" s="1"/>
  <c r="R242" i="3"/>
  <c r="R240" i="3"/>
  <c r="R244" i="3" s="1"/>
  <c r="Z242" i="3"/>
  <c r="Z240" i="3"/>
  <c r="Z244" i="3" s="1"/>
  <c r="AH242" i="3"/>
  <c r="AH240" i="3"/>
  <c r="AH244" i="3" s="1"/>
  <c r="AP242" i="3"/>
  <c r="AP240" i="3"/>
  <c r="AP244" i="3" s="1"/>
  <c r="S240" i="3"/>
  <c r="S244" i="3" s="1"/>
  <c r="AA240" i="3"/>
  <c r="AA244" i="3" s="1"/>
  <c r="AA242" i="3"/>
  <c r="AI240" i="3"/>
  <c r="AI244" i="3" s="1"/>
  <c r="AI242" i="3"/>
  <c r="AQ242" i="3"/>
  <c r="AQ240" i="3"/>
  <c r="AQ244" i="3" s="1"/>
  <c r="K242" i="3"/>
  <c r="K240" i="3"/>
  <c r="K244" i="3" s="1"/>
  <c r="D242" i="3"/>
  <c r="D240" i="3"/>
  <c r="D244" i="3" s="1"/>
  <c r="L242" i="3"/>
  <c r="L240" i="3"/>
  <c r="L244" i="3" s="1"/>
  <c r="T242" i="3"/>
  <c r="T240" i="3"/>
  <c r="T244" i="3" s="1"/>
  <c r="AB242" i="3"/>
  <c r="AB240" i="3"/>
  <c r="AB244" i="3" s="1"/>
  <c r="AJ242" i="3"/>
  <c r="AJ240" i="3"/>
  <c r="AJ244" i="3" s="1"/>
  <c r="AR242" i="3"/>
  <c r="AR240" i="3"/>
  <c r="AR244" i="3" s="1"/>
  <c r="AF227" i="3"/>
  <c r="AF228" i="3" s="1"/>
  <c r="AG227" i="3"/>
  <c r="AG228" i="3" s="1"/>
  <c r="AO227" i="3"/>
  <c r="AO228" i="3" s="1"/>
  <c r="AN227" i="3"/>
  <c r="AN228" i="3" s="1"/>
  <c r="AH227" i="3"/>
  <c r="AH228" i="3" s="1"/>
  <c r="AP227" i="3"/>
  <c r="AP228" i="3" s="1"/>
  <c r="AU227" i="3"/>
  <c r="AU228" i="3" s="1"/>
  <c r="AI227" i="3"/>
  <c r="AI228" i="3" s="1"/>
  <c r="AJ227" i="3"/>
  <c r="AJ228" i="3" s="1"/>
  <c r="AR227" i="3"/>
  <c r="AR228" i="3" s="1"/>
  <c r="AQ227" i="3"/>
  <c r="AQ228" i="3" s="1"/>
  <c r="AK227" i="3"/>
  <c r="AK228" i="3" s="1"/>
  <c r="AS227" i="3"/>
  <c r="AS228" i="3" s="1"/>
  <c r="AL227" i="3"/>
  <c r="AL228" i="3" s="1"/>
  <c r="AT227" i="3"/>
  <c r="AT228" i="3" s="1"/>
  <c r="AM227" i="3"/>
  <c r="AM228" i="3" s="1"/>
  <c r="G91" i="3"/>
  <c r="K91" i="3"/>
  <c r="O91" i="3"/>
  <c r="S91" i="3"/>
  <c r="W91" i="3"/>
  <c r="AA91" i="3"/>
  <c r="H91" i="3"/>
  <c r="L91" i="3"/>
  <c r="P91" i="3"/>
  <c r="T91" i="3"/>
  <c r="X91" i="3"/>
  <c r="AB91" i="3"/>
  <c r="I91" i="3"/>
  <c r="M91" i="3"/>
  <c r="Q91" i="3"/>
  <c r="U91" i="3"/>
  <c r="Y91" i="3"/>
  <c r="AC91" i="3"/>
  <c r="F91" i="3"/>
  <c r="J91" i="3"/>
  <c r="N91" i="3"/>
  <c r="R91" i="3"/>
  <c r="V91" i="3"/>
  <c r="Z91" i="3"/>
  <c r="J211" i="3"/>
  <c r="J262" i="3" s="1"/>
  <c r="Z211" i="3"/>
  <c r="Z262" i="3" s="1"/>
  <c r="AP211" i="3"/>
  <c r="AP262" i="3" s="1"/>
  <c r="G211" i="3"/>
  <c r="G262" i="3" s="1"/>
  <c r="K211" i="3"/>
  <c r="K262" i="3" s="1"/>
  <c r="O211" i="3"/>
  <c r="O262" i="3" s="1"/>
  <c r="S211" i="3"/>
  <c r="S262" i="3" s="1"/>
  <c r="W211" i="3"/>
  <c r="W262" i="3" s="1"/>
  <c r="AA211" i="3"/>
  <c r="AA262" i="3" s="1"/>
  <c r="AE211" i="3"/>
  <c r="AE262" i="3" s="1"/>
  <c r="AI211" i="3"/>
  <c r="AI262" i="3" s="1"/>
  <c r="AM211" i="3"/>
  <c r="AM262" i="3" s="1"/>
  <c r="AQ211" i="3"/>
  <c r="AQ262" i="3" s="1"/>
  <c r="AU211" i="3"/>
  <c r="AU262" i="3" s="1"/>
  <c r="N211" i="3"/>
  <c r="N262" i="3" s="1"/>
  <c r="V211" i="3"/>
  <c r="V262" i="3" s="1"/>
  <c r="AH211" i="3"/>
  <c r="AH262" i="3" s="1"/>
  <c r="AT211" i="3"/>
  <c r="AT262" i="3" s="1"/>
  <c r="D211" i="3"/>
  <c r="D262" i="3" s="1"/>
  <c r="H211" i="3"/>
  <c r="H262" i="3" s="1"/>
  <c r="L211" i="3"/>
  <c r="L262" i="3" s="1"/>
  <c r="P211" i="3"/>
  <c r="P262" i="3" s="1"/>
  <c r="T211" i="3"/>
  <c r="T262" i="3" s="1"/>
  <c r="X211" i="3"/>
  <c r="X262" i="3" s="1"/>
  <c r="AB211" i="3"/>
  <c r="AB262" i="3" s="1"/>
  <c r="AF211" i="3"/>
  <c r="AF262" i="3" s="1"/>
  <c r="AJ211" i="3"/>
  <c r="AJ262" i="3" s="1"/>
  <c r="AN211" i="3"/>
  <c r="AN262" i="3" s="1"/>
  <c r="AR211" i="3"/>
  <c r="AR262" i="3" s="1"/>
  <c r="F211" i="3"/>
  <c r="F262" i="3" s="1"/>
  <c r="R211" i="3"/>
  <c r="R262" i="3" s="1"/>
  <c r="AD211" i="3"/>
  <c r="AD262" i="3" s="1"/>
  <c r="AL211" i="3"/>
  <c r="AL262" i="3" s="1"/>
  <c r="E211" i="3"/>
  <c r="E262" i="3" s="1"/>
  <c r="I211" i="3"/>
  <c r="I262" i="3" s="1"/>
  <c r="M211" i="3"/>
  <c r="M262" i="3" s="1"/>
  <c r="Q211" i="3"/>
  <c r="Q262" i="3" s="1"/>
  <c r="U211" i="3"/>
  <c r="U262" i="3" s="1"/>
  <c r="Y211" i="3"/>
  <c r="Y262" i="3" s="1"/>
  <c r="AC211" i="3"/>
  <c r="AC262" i="3" s="1"/>
  <c r="AG211" i="3"/>
  <c r="AG262" i="3" s="1"/>
  <c r="AK211" i="3"/>
  <c r="AK262" i="3" s="1"/>
  <c r="AO211" i="3"/>
  <c r="AO262" i="3" s="1"/>
  <c r="AS211" i="3"/>
  <c r="AS262" i="3" s="1"/>
  <c r="E177" i="3"/>
  <c r="I177" i="3"/>
  <c r="M177" i="3"/>
  <c r="Q177" i="3"/>
  <c r="U177" i="3"/>
  <c r="Y177" i="3"/>
  <c r="AC177" i="3"/>
  <c r="AG178" i="3"/>
  <c r="AG177" i="3" s="1"/>
  <c r="AK178" i="3"/>
  <c r="AK177" i="3" s="1"/>
  <c r="AO178" i="3"/>
  <c r="AO177" i="3" s="1"/>
  <c r="AS178" i="3"/>
  <c r="AS177" i="3" s="1"/>
  <c r="F177" i="3"/>
  <c r="J177" i="3"/>
  <c r="N177" i="3"/>
  <c r="R177" i="3"/>
  <c r="V177" i="3"/>
  <c r="Z177" i="3"/>
  <c r="AD177" i="3"/>
  <c r="AH178" i="3"/>
  <c r="AH177" i="3" s="1"/>
  <c r="AL178" i="3"/>
  <c r="AL177" i="3" s="1"/>
  <c r="AP178" i="3"/>
  <c r="AP177" i="3" s="1"/>
  <c r="AT178" i="3"/>
  <c r="AT177" i="3" s="1"/>
  <c r="C177" i="3"/>
  <c r="G177" i="3"/>
  <c r="K177" i="3"/>
  <c r="O177" i="3"/>
  <c r="S177" i="3"/>
  <c r="W177" i="3"/>
  <c r="AA177" i="3"/>
  <c r="AE177" i="3"/>
  <c r="AI178" i="3"/>
  <c r="AI177" i="3" s="1"/>
  <c r="AM178" i="3"/>
  <c r="AM177" i="3" s="1"/>
  <c r="AQ178" i="3"/>
  <c r="AQ177" i="3" s="1"/>
  <c r="AU178" i="3"/>
  <c r="AU177" i="3" s="1"/>
  <c r="AF163" i="3"/>
  <c r="AF267" i="3" s="1"/>
  <c r="AJ163" i="3"/>
  <c r="AJ267" i="3" s="1"/>
  <c r="AN163" i="3"/>
  <c r="AN267" i="3" s="1"/>
  <c r="AR163" i="3"/>
  <c r="AR267" i="3" s="1"/>
  <c r="D177" i="3"/>
  <c r="H177" i="3"/>
  <c r="L177" i="3"/>
  <c r="P177" i="3"/>
  <c r="T177" i="3"/>
  <c r="X177" i="3"/>
  <c r="AB177" i="3"/>
  <c r="AF178" i="3"/>
  <c r="AF177" i="3" s="1"/>
  <c r="AF273" i="3" s="1"/>
  <c r="AJ178" i="3"/>
  <c r="AJ177" i="3" s="1"/>
  <c r="AJ273" i="3" s="1"/>
  <c r="AN178" i="3"/>
  <c r="AN177" i="3" s="1"/>
  <c r="AN273" i="3" s="1"/>
  <c r="AR178" i="3"/>
  <c r="AR177" i="3" s="1"/>
  <c r="AR273" i="3" s="1"/>
  <c r="AG125" i="3"/>
  <c r="AG124" i="3" s="1"/>
  <c r="AK125" i="3"/>
  <c r="AK124" i="3" s="1"/>
  <c r="AO125" i="3"/>
  <c r="AO124" i="3" s="1"/>
  <c r="AS125" i="3"/>
  <c r="AS124" i="3" s="1"/>
  <c r="Q124" i="3"/>
  <c r="I124" i="3"/>
  <c r="Y124" i="3"/>
  <c r="F124" i="3"/>
  <c r="J124" i="3"/>
  <c r="N124" i="3"/>
  <c r="R124" i="3"/>
  <c r="V124" i="3"/>
  <c r="Z124" i="3"/>
  <c r="AD124" i="3"/>
  <c r="AH125" i="3"/>
  <c r="AH124" i="3" s="1"/>
  <c r="AL125" i="3"/>
  <c r="AL124" i="3" s="1"/>
  <c r="AP125" i="3"/>
  <c r="AP124" i="3" s="1"/>
  <c r="AT125" i="3"/>
  <c r="AT124" i="3" s="1"/>
  <c r="M124" i="3"/>
  <c r="AC124" i="3"/>
  <c r="C124" i="3"/>
  <c r="G124" i="3"/>
  <c r="K124" i="3"/>
  <c r="O124" i="3"/>
  <c r="S124" i="3"/>
  <c r="W124" i="3"/>
  <c r="AA124" i="3"/>
  <c r="AE124" i="3"/>
  <c r="AI125" i="3"/>
  <c r="AI124" i="3" s="1"/>
  <c r="AI272" i="3" s="1"/>
  <c r="AM125" i="3"/>
  <c r="AM124" i="3" s="1"/>
  <c r="AM272" i="3" s="1"/>
  <c r="AQ125" i="3"/>
  <c r="AQ124" i="3" s="1"/>
  <c r="AQ272" i="3" s="1"/>
  <c r="AU125" i="3"/>
  <c r="AU124" i="3" s="1"/>
  <c r="E124" i="3"/>
  <c r="U124" i="3"/>
  <c r="D124" i="3"/>
  <c r="H124" i="3"/>
  <c r="L124" i="3"/>
  <c r="P124" i="3"/>
  <c r="T124" i="3"/>
  <c r="X124" i="3"/>
  <c r="AB124" i="3"/>
  <c r="AF124" i="3"/>
  <c r="AF272" i="3" s="1"/>
  <c r="AJ125" i="3"/>
  <c r="AJ124" i="3" s="1"/>
  <c r="AJ272" i="3" s="1"/>
  <c r="AN125" i="3"/>
  <c r="AN124" i="3" s="1"/>
  <c r="AN272" i="3" s="1"/>
  <c r="AR125" i="3"/>
  <c r="AR124" i="3" s="1"/>
  <c r="AR272" i="3" s="1"/>
  <c r="AJ110" i="3"/>
  <c r="AJ266" i="3" s="1"/>
  <c r="AR110" i="3"/>
  <c r="AR266" i="3" s="1"/>
  <c r="AF110" i="3"/>
  <c r="AF266" i="3" s="1"/>
  <c r="AN110" i="3"/>
  <c r="AN266" i="3" s="1"/>
  <c r="AI110" i="3"/>
  <c r="AI266" i="3" s="1"/>
  <c r="AM110" i="3"/>
  <c r="AM266" i="3" s="1"/>
  <c r="AQ110" i="3"/>
  <c r="AQ266" i="3" s="1"/>
  <c r="C71" i="3"/>
  <c r="C73" i="3" s="1"/>
  <c r="D71" i="3"/>
  <c r="D73" i="3" s="1"/>
  <c r="AF57" i="3"/>
  <c r="AJ57" i="3"/>
  <c r="AN57" i="3"/>
  <c r="AN265" i="3" s="1"/>
  <c r="AR57" i="3"/>
  <c r="AG57" i="3"/>
  <c r="AG265" i="3" s="1"/>
  <c r="AK57" i="3"/>
  <c r="AK265" i="3" s="1"/>
  <c r="AO57" i="3"/>
  <c r="AS57" i="3"/>
  <c r="AH57" i="3"/>
  <c r="AH265" i="3" s="1"/>
  <c r="AL57" i="3"/>
  <c r="AP57" i="3"/>
  <c r="AP265" i="3" s="1"/>
  <c r="AT57" i="3"/>
  <c r="J294" i="3"/>
  <c r="J301" i="3" s="1"/>
  <c r="R294" i="3"/>
  <c r="R301" i="3" s="1"/>
  <c r="C294" i="3"/>
  <c r="C301" i="3" s="1"/>
  <c r="K294" i="3"/>
  <c r="K301" i="3" s="1"/>
  <c r="D294" i="3"/>
  <c r="D301" i="3" s="1"/>
  <c r="L294" i="3"/>
  <c r="L301" i="3" s="1"/>
  <c r="E294" i="3"/>
  <c r="E301" i="3" s="1"/>
  <c r="M294" i="3"/>
  <c r="M301" i="3" s="1"/>
  <c r="F294" i="3"/>
  <c r="F301" i="3" s="1"/>
  <c r="N294" i="3"/>
  <c r="N301" i="3" s="1"/>
  <c r="G294" i="3"/>
  <c r="G301" i="3" s="1"/>
  <c r="O294" i="3"/>
  <c r="O301" i="3" s="1"/>
  <c r="H294" i="3"/>
  <c r="H301" i="3" s="1"/>
  <c r="P294" i="3"/>
  <c r="P301" i="3" s="1"/>
  <c r="I294" i="3"/>
  <c r="I301" i="3" s="1"/>
  <c r="Q294" i="3"/>
  <c r="Q301" i="3" s="1"/>
  <c r="C278" i="3"/>
  <c r="AV254" i="3"/>
  <c r="E298" i="3"/>
  <c r="I298" i="3"/>
  <c r="M298" i="3"/>
  <c r="Q298" i="3"/>
  <c r="D300" i="3"/>
  <c r="D298" i="3"/>
  <c r="H298" i="3"/>
  <c r="L298" i="3"/>
  <c r="P298" i="3"/>
  <c r="F298" i="3"/>
  <c r="J298" i="3"/>
  <c r="R298" i="3"/>
  <c r="D299" i="3"/>
  <c r="H299" i="3"/>
  <c r="L299" i="3"/>
  <c r="P299" i="3"/>
  <c r="R300" i="3"/>
  <c r="N298" i="3"/>
  <c r="E300" i="3"/>
  <c r="I300" i="3"/>
  <c r="M300" i="3"/>
  <c r="Q300" i="3"/>
  <c r="G298" i="3"/>
  <c r="K298" i="3"/>
  <c r="O298" i="3"/>
  <c r="E299" i="3"/>
  <c r="I299" i="3"/>
  <c r="M299" i="3"/>
  <c r="Q299" i="3"/>
  <c r="F300" i="3"/>
  <c r="J300" i="3"/>
  <c r="N300" i="3"/>
  <c r="C299" i="3"/>
  <c r="G299" i="3"/>
  <c r="K299" i="3"/>
  <c r="O299" i="3"/>
  <c r="F299" i="3"/>
  <c r="J299" i="3"/>
  <c r="N299" i="3"/>
  <c r="R299" i="3"/>
  <c r="C300" i="3"/>
  <c r="G300" i="3"/>
  <c r="K300" i="3"/>
  <c r="O300" i="3"/>
  <c r="H300" i="3"/>
  <c r="L300" i="3"/>
  <c r="P300" i="3"/>
  <c r="AU197" i="3"/>
  <c r="I144" i="3"/>
  <c r="M144" i="3"/>
  <c r="Q144" i="3"/>
  <c r="AA144" i="3"/>
  <c r="W144" i="3"/>
  <c r="S144" i="3"/>
  <c r="F144" i="3"/>
  <c r="J144" i="3"/>
  <c r="N144" i="3"/>
  <c r="R144" i="3"/>
  <c r="Z144" i="3"/>
  <c r="V144" i="3"/>
  <c r="AT197" i="3"/>
  <c r="G144" i="3"/>
  <c r="K144" i="3"/>
  <c r="O144" i="3"/>
  <c r="AC144" i="3"/>
  <c r="Y144" i="3"/>
  <c r="U144" i="3"/>
  <c r="H144" i="3"/>
  <c r="L144" i="3"/>
  <c r="P144" i="3"/>
  <c r="AB144" i="3"/>
  <c r="X144" i="3"/>
  <c r="T144" i="3"/>
  <c r="P197" i="3"/>
  <c r="L197" i="3"/>
  <c r="H197" i="3"/>
  <c r="AR197" i="3"/>
  <c r="S197" i="3"/>
  <c r="W197" i="3"/>
  <c r="AA197" i="3"/>
  <c r="AE197" i="3"/>
  <c r="AI197" i="3"/>
  <c r="AM197" i="3"/>
  <c r="O197" i="3"/>
  <c r="K197" i="3"/>
  <c r="T197" i="3"/>
  <c r="X197" i="3"/>
  <c r="AB197" i="3"/>
  <c r="AF197" i="3"/>
  <c r="AJ197" i="3"/>
  <c r="AN197" i="3"/>
  <c r="AS197" i="3"/>
  <c r="F197" i="3"/>
  <c r="N197" i="3"/>
  <c r="J197" i="3"/>
  <c r="R197" i="3"/>
  <c r="U197" i="3"/>
  <c r="Y197" i="3"/>
  <c r="AC197" i="3"/>
  <c r="AD197" i="3"/>
  <c r="AG197" i="3"/>
  <c r="AK197" i="3"/>
  <c r="AO197" i="3"/>
  <c r="AP197" i="3"/>
  <c r="Q197" i="3"/>
  <c r="M197" i="3"/>
  <c r="I197" i="3"/>
  <c r="V197" i="3"/>
  <c r="Z197" i="3"/>
  <c r="AH197" i="3"/>
  <c r="AL197" i="3"/>
  <c r="AQ197" i="3"/>
  <c r="G197" i="3"/>
  <c r="D132" i="3"/>
  <c r="H132" i="3"/>
  <c r="L132" i="3"/>
  <c r="P132" i="3"/>
  <c r="T132" i="3"/>
  <c r="X132" i="3"/>
  <c r="AB132" i="3"/>
  <c r="AF132" i="3"/>
  <c r="AJ132" i="3"/>
  <c r="AN132" i="3"/>
  <c r="AR132" i="3"/>
  <c r="D79" i="3"/>
  <c r="H79" i="3"/>
  <c r="L79" i="3"/>
  <c r="P79" i="3"/>
  <c r="T79" i="3"/>
  <c r="X79" i="3"/>
  <c r="AB79" i="3"/>
  <c r="AF79" i="3"/>
  <c r="AJ79" i="3"/>
  <c r="AN79" i="3"/>
  <c r="AR79" i="3"/>
  <c r="C185" i="3"/>
  <c r="G185" i="3"/>
  <c r="K185" i="3"/>
  <c r="O185" i="3"/>
  <c r="S185" i="3"/>
  <c r="W185" i="3"/>
  <c r="AA185" i="3"/>
  <c r="AE185" i="3"/>
  <c r="AI185" i="3"/>
  <c r="AM185" i="3"/>
  <c r="AQ185" i="3"/>
  <c r="E132" i="3"/>
  <c r="I132" i="3"/>
  <c r="M132" i="3"/>
  <c r="Q132" i="3"/>
  <c r="U132" i="3"/>
  <c r="Y132" i="3"/>
  <c r="AC132" i="3"/>
  <c r="AG132" i="3"/>
  <c r="AK132" i="3"/>
  <c r="AO132" i="3"/>
  <c r="AS132" i="3"/>
  <c r="E79" i="3"/>
  <c r="I79" i="3"/>
  <c r="M79" i="3"/>
  <c r="Q79" i="3"/>
  <c r="U79" i="3"/>
  <c r="Y79" i="3"/>
  <c r="AC79" i="3"/>
  <c r="AG79" i="3"/>
  <c r="AK79" i="3"/>
  <c r="AO79" i="3"/>
  <c r="AS79" i="3"/>
  <c r="D185" i="3"/>
  <c r="H185" i="3"/>
  <c r="L185" i="3"/>
  <c r="P185" i="3"/>
  <c r="T185" i="3"/>
  <c r="X185" i="3"/>
  <c r="AB185" i="3"/>
  <c r="AF185" i="3"/>
  <c r="AJ185" i="3"/>
  <c r="AN185" i="3"/>
  <c r="AR185" i="3"/>
  <c r="AU132" i="3"/>
  <c r="F132" i="3"/>
  <c r="J132" i="3"/>
  <c r="N132" i="3"/>
  <c r="R132" i="3"/>
  <c r="V132" i="3"/>
  <c r="Z132" i="3"/>
  <c r="AD132" i="3"/>
  <c r="AH132" i="3"/>
  <c r="AL132" i="3"/>
  <c r="AP132" i="3"/>
  <c r="AT132" i="3"/>
  <c r="AU79" i="3"/>
  <c r="F79" i="3"/>
  <c r="J79" i="3"/>
  <c r="N79" i="3"/>
  <c r="R79" i="3"/>
  <c r="V79" i="3"/>
  <c r="Z79" i="3"/>
  <c r="AD79" i="3"/>
  <c r="AH79" i="3"/>
  <c r="AL79" i="3"/>
  <c r="AP79" i="3"/>
  <c r="AT79" i="3"/>
  <c r="E185" i="3"/>
  <c r="I185" i="3"/>
  <c r="M185" i="3"/>
  <c r="Q185" i="3"/>
  <c r="U185" i="3"/>
  <c r="Y185" i="3"/>
  <c r="AC185" i="3"/>
  <c r="AG185" i="3"/>
  <c r="AK185" i="3"/>
  <c r="AO185" i="3"/>
  <c r="AS185" i="3"/>
  <c r="C132" i="3"/>
  <c r="G132" i="3"/>
  <c r="K132" i="3"/>
  <c r="O132" i="3"/>
  <c r="S132" i="3"/>
  <c r="W132" i="3"/>
  <c r="AA132" i="3"/>
  <c r="AE132" i="3"/>
  <c r="AI132" i="3"/>
  <c r="AM132" i="3"/>
  <c r="AQ132" i="3"/>
  <c r="C79" i="3"/>
  <c r="G79" i="3"/>
  <c r="K79" i="3"/>
  <c r="O79" i="3"/>
  <c r="S79" i="3"/>
  <c r="W79" i="3"/>
  <c r="AA79" i="3"/>
  <c r="AE79" i="3"/>
  <c r="AI79" i="3"/>
  <c r="AM79" i="3"/>
  <c r="AQ79" i="3"/>
  <c r="AU185" i="3"/>
  <c r="F185" i="3"/>
  <c r="J185" i="3"/>
  <c r="N185" i="3"/>
  <c r="R185" i="3"/>
  <c r="V185" i="3"/>
  <c r="Z185" i="3"/>
  <c r="AD185" i="3"/>
  <c r="AH185" i="3"/>
  <c r="AL185" i="3"/>
  <c r="AP185" i="3"/>
  <c r="AT185" i="3"/>
  <c r="E85" i="3"/>
  <c r="I85" i="3"/>
  <c r="M85" i="3"/>
  <c r="Q85" i="3"/>
  <c r="U85" i="3"/>
  <c r="Y85" i="3"/>
  <c r="AC85" i="3"/>
  <c r="AG85" i="3"/>
  <c r="AK85" i="3"/>
  <c r="AO85" i="3"/>
  <c r="AS85" i="3"/>
  <c r="F85" i="3"/>
  <c r="J85" i="3"/>
  <c r="N85" i="3"/>
  <c r="R85" i="3"/>
  <c r="V85" i="3"/>
  <c r="Z85" i="3"/>
  <c r="AD85" i="3"/>
  <c r="AH85" i="3"/>
  <c r="AL85" i="3"/>
  <c r="AP85" i="3"/>
  <c r="AT85" i="3"/>
  <c r="E138" i="3"/>
  <c r="I138" i="3"/>
  <c r="M138" i="3"/>
  <c r="Q138" i="3"/>
  <c r="U138" i="3"/>
  <c r="Y138" i="3"/>
  <c r="AC138" i="3"/>
  <c r="AG138" i="3"/>
  <c r="AK138" i="3"/>
  <c r="AO138" i="3"/>
  <c r="AS138" i="3"/>
  <c r="D191" i="3"/>
  <c r="H191" i="3"/>
  <c r="L191" i="3"/>
  <c r="P191" i="3"/>
  <c r="T191" i="3"/>
  <c r="X191" i="3"/>
  <c r="AB191" i="3"/>
  <c r="AF191" i="3"/>
  <c r="AJ191" i="3"/>
  <c r="AN191" i="3"/>
  <c r="AR191" i="3"/>
  <c r="C85" i="3"/>
  <c r="G85" i="3"/>
  <c r="K85" i="3"/>
  <c r="O85" i="3"/>
  <c r="S85" i="3"/>
  <c r="W85" i="3"/>
  <c r="AA85" i="3"/>
  <c r="AE85" i="3"/>
  <c r="AI85" i="3"/>
  <c r="AM85" i="3"/>
  <c r="AQ85" i="3"/>
  <c r="AU85" i="3"/>
  <c r="F138" i="3"/>
  <c r="J138" i="3"/>
  <c r="N138" i="3"/>
  <c r="R138" i="3"/>
  <c r="V138" i="3"/>
  <c r="Z138" i="3"/>
  <c r="AD138" i="3"/>
  <c r="AH138" i="3"/>
  <c r="AL138" i="3"/>
  <c r="AP138" i="3"/>
  <c r="AT138" i="3"/>
  <c r="E191" i="3"/>
  <c r="I191" i="3"/>
  <c r="M191" i="3"/>
  <c r="Q191" i="3"/>
  <c r="U191" i="3"/>
  <c r="Y191" i="3"/>
  <c r="AC191" i="3"/>
  <c r="AG191" i="3"/>
  <c r="AK191" i="3"/>
  <c r="AO191" i="3"/>
  <c r="AS191" i="3"/>
  <c r="D85" i="3"/>
  <c r="H85" i="3"/>
  <c r="L85" i="3"/>
  <c r="P85" i="3"/>
  <c r="T85" i="3"/>
  <c r="X85" i="3"/>
  <c r="AB85" i="3"/>
  <c r="AF85" i="3"/>
  <c r="AJ85" i="3"/>
  <c r="AN85" i="3"/>
  <c r="AR85" i="3"/>
  <c r="C138" i="3"/>
  <c r="G138" i="3"/>
  <c r="K138" i="3"/>
  <c r="O138" i="3"/>
  <c r="S138" i="3"/>
  <c r="W138" i="3"/>
  <c r="AA138" i="3"/>
  <c r="AE138" i="3"/>
  <c r="AI138" i="3"/>
  <c r="AM138" i="3"/>
  <c r="AQ138" i="3"/>
  <c r="AU138" i="3"/>
  <c r="F191" i="3"/>
  <c r="J191" i="3"/>
  <c r="N191" i="3"/>
  <c r="R191" i="3"/>
  <c r="V191" i="3"/>
  <c r="Z191" i="3"/>
  <c r="AD191" i="3"/>
  <c r="AH191" i="3"/>
  <c r="AL191" i="3"/>
  <c r="AP191" i="3"/>
  <c r="AT191" i="3"/>
  <c r="D138" i="3"/>
  <c r="H138" i="3"/>
  <c r="L138" i="3"/>
  <c r="P138" i="3"/>
  <c r="T138" i="3"/>
  <c r="X138" i="3"/>
  <c r="AB138" i="3"/>
  <c r="AF138" i="3"/>
  <c r="AJ138" i="3"/>
  <c r="AN138" i="3"/>
  <c r="AR138" i="3"/>
  <c r="C191" i="3"/>
  <c r="G191" i="3"/>
  <c r="K191" i="3"/>
  <c r="O191" i="3"/>
  <c r="S191" i="3"/>
  <c r="W191" i="3"/>
  <c r="AA191" i="3"/>
  <c r="AE191" i="3"/>
  <c r="AI191" i="3"/>
  <c r="AM191" i="3"/>
  <c r="AQ191" i="3"/>
  <c r="AU191" i="3"/>
  <c r="AS268" i="3" l="1"/>
  <c r="AH268" i="3"/>
  <c r="AH278" i="3" s="1"/>
  <c r="Y268" i="3"/>
  <c r="Y278" i="3" s="1"/>
  <c r="W268" i="3"/>
  <c r="W278" i="3" s="1"/>
  <c r="AC268" i="3"/>
  <c r="AC278" i="3" s="1"/>
  <c r="AK268" i="3"/>
  <c r="AK278" i="3" s="1"/>
  <c r="U268" i="3"/>
  <c r="U278" i="3" s="1"/>
  <c r="AO268" i="3"/>
  <c r="AR268" i="3"/>
  <c r="AG268" i="3"/>
  <c r="AG278" i="3" s="1"/>
  <c r="X268" i="3"/>
  <c r="X278" i="3" s="1"/>
  <c r="AD268" i="3"/>
  <c r="AD278" i="3" s="1"/>
  <c r="E268" i="3"/>
  <c r="E278" i="3" s="1"/>
  <c r="Q268" i="3"/>
  <c r="Q278" i="3" s="1"/>
  <c r="AQ268" i="3"/>
  <c r="AQ278" i="3" s="1"/>
  <c r="AF268" i="3"/>
  <c r="Z268" i="3"/>
  <c r="Z278" i="3" s="1"/>
  <c r="P268" i="3"/>
  <c r="P278" i="3" s="1"/>
  <c r="V268" i="3"/>
  <c r="V278" i="3" s="1"/>
  <c r="AA268" i="3"/>
  <c r="AA278" i="3" s="1"/>
  <c r="AN268" i="3"/>
  <c r="AN278" i="3" s="1"/>
  <c r="G268" i="3"/>
  <c r="G278" i="3" s="1"/>
  <c r="AI268" i="3"/>
  <c r="AI278" i="3" s="1"/>
  <c r="R268" i="3"/>
  <c r="R278" i="3" s="1"/>
  <c r="N268" i="3"/>
  <c r="N278" i="3" s="1"/>
  <c r="S268" i="3"/>
  <c r="S278" i="3" s="1"/>
  <c r="O268" i="3"/>
  <c r="O278" i="3" s="1"/>
  <c r="I268" i="3"/>
  <c r="I278" i="3" s="1"/>
  <c r="AT268" i="3"/>
  <c r="AU268" i="3"/>
  <c r="AU278" i="3" s="1"/>
  <c r="J268" i="3"/>
  <c r="J278" i="3" s="1"/>
  <c r="T268" i="3"/>
  <c r="T278" i="3" s="1"/>
  <c r="F268" i="3"/>
  <c r="F278" i="3" s="1"/>
  <c r="K268" i="3"/>
  <c r="K278" i="3" s="1"/>
  <c r="M268" i="3"/>
  <c r="M278" i="3" s="1"/>
  <c r="AL268" i="3"/>
  <c r="AP268" i="3"/>
  <c r="AP278" i="3" s="1"/>
  <c r="AB268" i="3"/>
  <c r="AB278" i="3" s="1"/>
  <c r="AE268" i="3"/>
  <c r="AE278" i="3" s="1"/>
  <c r="L268" i="3"/>
  <c r="L278" i="3" s="1"/>
  <c r="AM247" i="3"/>
  <c r="AM246" i="3" s="1"/>
  <c r="AM274" i="3" s="1"/>
  <c r="AI73" i="3"/>
  <c r="H247" i="3"/>
  <c r="H246" i="3" s="1"/>
  <c r="H274" i="3" s="1"/>
  <c r="E247" i="3"/>
  <c r="E246" i="3" s="1"/>
  <c r="E274" i="3" s="1"/>
  <c r="AQ73" i="3"/>
  <c r="AU199" i="3"/>
  <c r="O93" i="3"/>
  <c r="O94" i="3" s="1"/>
  <c r="AA146" i="3"/>
  <c r="V93" i="3"/>
  <c r="V94" i="3" s="1"/>
  <c r="T199" i="3"/>
  <c r="AG93" i="3"/>
  <c r="AJ93" i="3"/>
  <c r="D93" i="3"/>
  <c r="D94" i="3" s="1"/>
  <c r="AT247" i="3"/>
  <c r="AT246" i="3" s="1"/>
  <c r="AT274" i="3" s="1"/>
  <c r="Y247" i="3"/>
  <c r="Y246" i="3" s="1"/>
  <c r="Y274" i="3" s="1"/>
  <c r="AJ199" i="3"/>
  <c r="D199" i="3"/>
  <c r="AI247" i="3"/>
  <c r="AI246" i="3" s="1"/>
  <c r="AI274" i="3" s="1"/>
  <c r="AH199" i="3"/>
  <c r="AD199" i="3"/>
  <c r="AQ93" i="3"/>
  <c r="K93" i="3"/>
  <c r="K94" i="3" s="1"/>
  <c r="W146" i="3"/>
  <c r="AK199" i="3"/>
  <c r="E199" i="3"/>
  <c r="R93" i="3"/>
  <c r="R94" i="3" s="1"/>
  <c r="AH146" i="3"/>
  <c r="P199" i="3"/>
  <c r="AC93" i="3"/>
  <c r="AC94" i="3" s="1"/>
  <c r="AO146" i="3"/>
  <c r="I146" i="3"/>
  <c r="S199" i="3"/>
  <c r="AF93" i="3"/>
  <c r="AJ247" i="3"/>
  <c r="AJ246" i="3" s="1"/>
  <c r="AJ274" i="3" s="1"/>
  <c r="AO199" i="3"/>
  <c r="AL146" i="3"/>
  <c r="AS146" i="3"/>
  <c r="Z199" i="3"/>
  <c r="AM93" i="3"/>
  <c r="G93" i="3"/>
  <c r="G94" i="3" s="1"/>
  <c r="S146" i="3"/>
  <c r="AG199" i="3"/>
  <c r="AT93" i="3"/>
  <c r="N93" i="3"/>
  <c r="N94" i="3" s="1"/>
  <c r="AD146" i="3"/>
  <c r="AR199" i="3"/>
  <c r="L199" i="3"/>
  <c r="Y93" i="3"/>
  <c r="Y94" i="3" s="1"/>
  <c r="AK146" i="3"/>
  <c r="E146" i="3"/>
  <c r="O199" i="3"/>
  <c r="AN146" i="3"/>
  <c r="N247" i="3"/>
  <c r="N246" i="3" s="1"/>
  <c r="N274" i="3" s="1"/>
  <c r="I199" i="3"/>
  <c r="M146" i="3"/>
  <c r="V199" i="3"/>
  <c r="AC199" i="3"/>
  <c r="AN199" i="3"/>
  <c r="H199" i="3"/>
  <c r="AQ199" i="3"/>
  <c r="K199" i="3"/>
  <c r="AC247" i="3"/>
  <c r="AC246" i="3" s="1"/>
  <c r="AC274" i="3" s="1"/>
  <c r="Y199" i="3"/>
  <c r="AM199" i="3"/>
  <c r="AT199" i="3"/>
  <c r="N199" i="3"/>
  <c r="U199" i="3"/>
  <c r="AF199" i="3"/>
  <c r="AI199" i="3"/>
  <c r="C199" i="3"/>
  <c r="P93" i="3"/>
  <c r="P94" i="3" s="1"/>
  <c r="AB146" i="3"/>
  <c r="AP247" i="3"/>
  <c r="AP246" i="3" s="1"/>
  <c r="AP274" i="3" s="1"/>
  <c r="AP199" i="3"/>
  <c r="J199" i="3"/>
  <c r="Q199" i="3"/>
  <c r="AB199" i="3"/>
  <c r="AE199" i="3"/>
  <c r="R199" i="3"/>
  <c r="G199" i="3"/>
  <c r="AL199" i="3"/>
  <c r="F199" i="3"/>
  <c r="S93" i="3"/>
  <c r="S94" i="3" s="1"/>
  <c r="S253" i="3" s="1"/>
  <c r="AS199" i="3"/>
  <c r="M199" i="3"/>
  <c r="X199" i="3"/>
  <c r="AA199" i="3"/>
  <c r="AU73" i="3"/>
  <c r="AR247" i="3"/>
  <c r="AR246" i="3" s="1"/>
  <c r="AR274" i="3" s="1"/>
  <c r="AE247" i="3"/>
  <c r="AE246" i="3" s="1"/>
  <c r="AE274" i="3" s="1"/>
  <c r="M247" i="3"/>
  <c r="M246" i="3" s="1"/>
  <c r="M274" i="3" s="1"/>
  <c r="F146" i="3"/>
  <c r="W199" i="3"/>
  <c r="AB93" i="3"/>
  <c r="AB94" i="3" s="1"/>
  <c r="AI93" i="3"/>
  <c r="C93" i="3"/>
  <c r="C94" i="3" s="1"/>
  <c r="O146" i="3"/>
  <c r="AP93" i="3"/>
  <c r="J93" i="3"/>
  <c r="J94" i="3" s="1"/>
  <c r="Z146" i="3"/>
  <c r="U93" i="3"/>
  <c r="U94" i="3" s="1"/>
  <c r="AG146" i="3"/>
  <c r="X93" i="3"/>
  <c r="X94" i="3" s="1"/>
  <c r="AJ146" i="3"/>
  <c r="D146" i="3"/>
  <c r="H146" i="3"/>
  <c r="AE93" i="3"/>
  <c r="AE94" i="3" s="1"/>
  <c r="AQ146" i="3"/>
  <c r="K146" i="3"/>
  <c r="AL93" i="3"/>
  <c r="F93" i="3"/>
  <c r="F94" i="3" s="1"/>
  <c r="V146" i="3"/>
  <c r="Q93" i="3"/>
  <c r="Q94" i="3" s="1"/>
  <c r="AC146" i="3"/>
  <c r="T93" i="3"/>
  <c r="T94" i="3" s="1"/>
  <c r="AF146" i="3"/>
  <c r="D247" i="3"/>
  <c r="D246" i="3" s="1"/>
  <c r="D274" i="3" s="1"/>
  <c r="AA247" i="3"/>
  <c r="AA246" i="3" s="1"/>
  <c r="AA274" i="3" s="1"/>
  <c r="I247" i="3"/>
  <c r="I246" i="3" s="1"/>
  <c r="I274" i="3" s="1"/>
  <c r="G146" i="3"/>
  <c r="AS93" i="3"/>
  <c r="AM146" i="3"/>
  <c r="R146" i="3"/>
  <c r="M93" i="3"/>
  <c r="M94" i="3" s="1"/>
  <c r="W93" i="3"/>
  <c r="W94" i="3" s="1"/>
  <c r="AI146" i="3"/>
  <c r="C146" i="3"/>
  <c r="AD93" i="3"/>
  <c r="AD94" i="3" s="1"/>
  <c r="AT146" i="3"/>
  <c r="N146" i="3"/>
  <c r="AO93" i="3"/>
  <c r="I93" i="3"/>
  <c r="I94" i="3" s="1"/>
  <c r="U146" i="3"/>
  <c r="AR93" i="3"/>
  <c r="L93" i="3"/>
  <c r="L94" i="3" s="1"/>
  <c r="X146" i="3"/>
  <c r="AB247" i="3"/>
  <c r="AB246" i="3" s="1"/>
  <c r="AB274" i="3" s="1"/>
  <c r="AG247" i="3"/>
  <c r="AG246" i="3" s="1"/>
  <c r="AG274" i="3" s="1"/>
  <c r="V247" i="3"/>
  <c r="V246" i="3" s="1"/>
  <c r="V274" i="3" s="1"/>
  <c r="AC271" i="3"/>
  <c r="AA93" i="3"/>
  <c r="AA94" i="3" s="1"/>
  <c r="AH93" i="3"/>
  <c r="AU93" i="3"/>
  <c r="Y146" i="3"/>
  <c r="AE146" i="3"/>
  <c r="Z93" i="3"/>
  <c r="Z94" i="3" s="1"/>
  <c r="AP146" i="3"/>
  <c r="J146" i="3"/>
  <c r="AK93" i="3"/>
  <c r="E93" i="3"/>
  <c r="E94" i="3" s="1"/>
  <c r="Q146" i="3"/>
  <c r="AN93" i="3"/>
  <c r="H93" i="3"/>
  <c r="H94" i="3" s="1"/>
  <c r="T146" i="3"/>
  <c r="AN247" i="3"/>
  <c r="AN246" i="3" s="1"/>
  <c r="AN274" i="3" s="1"/>
  <c r="W247" i="3"/>
  <c r="W246" i="3" s="1"/>
  <c r="W274" i="3" s="1"/>
  <c r="AK247" i="3"/>
  <c r="AK246" i="3" s="1"/>
  <c r="AK274" i="3" s="1"/>
  <c r="P146" i="3"/>
  <c r="W271" i="3"/>
  <c r="AR146" i="3"/>
  <c r="L146" i="3"/>
  <c r="U271" i="3"/>
  <c r="AU146" i="3"/>
  <c r="L179" i="3"/>
  <c r="L273" i="3"/>
  <c r="AS73" i="3"/>
  <c r="AS265" i="3"/>
  <c r="T126" i="3"/>
  <c r="T272" i="3"/>
  <c r="K126" i="3"/>
  <c r="K272" i="3"/>
  <c r="AH126" i="3"/>
  <c r="AH272" i="3"/>
  <c r="Y126" i="3"/>
  <c r="Y272" i="3"/>
  <c r="AG126" i="3"/>
  <c r="AG272" i="3"/>
  <c r="P179" i="3"/>
  <c r="P273" i="3"/>
  <c r="AU179" i="3"/>
  <c r="AU273" i="3"/>
  <c r="O179" i="3"/>
  <c r="O273" i="3"/>
  <c r="AD179" i="3"/>
  <c r="AD273" i="3"/>
  <c r="AO179" i="3"/>
  <c r="AO273" i="3"/>
  <c r="I179" i="3"/>
  <c r="I273" i="3"/>
  <c r="AH247" i="3"/>
  <c r="AH246" i="3" s="1"/>
  <c r="AH274" i="3" s="1"/>
  <c r="AF247" i="3"/>
  <c r="AF246" i="3" s="1"/>
  <c r="AF274" i="3" s="1"/>
  <c r="X242" i="3"/>
  <c r="X247" i="3" s="1"/>
  <c r="X246" i="3" s="1"/>
  <c r="C247" i="3"/>
  <c r="C246" i="3" s="1"/>
  <c r="AD247" i="3"/>
  <c r="AD246" i="3" s="1"/>
  <c r="AD274" i="3" s="1"/>
  <c r="F247" i="3"/>
  <c r="F246" i="3" s="1"/>
  <c r="F274" i="3" s="1"/>
  <c r="Z271" i="3"/>
  <c r="G126" i="3"/>
  <c r="G272" i="3"/>
  <c r="AK179" i="3"/>
  <c r="AK273" i="3"/>
  <c r="L126" i="3"/>
  <c r="L272" i="3"/>
  <c r="C126" i="3"/>
  <c r="C272" i="3"/>
  <c r="Z126" i="3"/>
  <c r="Z272" i="3"/>
  <c r="Q126" i="3"/>
  <c r="Q272" i="3"/>
  <c r="H179" i="3"/>
  <c r="H273" i="3"/>
  <c r="AM179" i="3"/>
  <c r="AM273" i="3"/>
  <c r="G179" i="3"/>
  <c r="G273" i="3"/>
  <c r="V179" i="3"/>
  <c r="V273" i="3"/>
  <c r="AG179" i="3"/>
  <c r="AG273" i="3"/>
  <c r="K247" i="3"/>
  <c r="K246" i="3" s="1"/>
  <c r="K274" i="3" s="1"/>
  <c r="AO242" i="3"/>
  <c r="AO247" i="3" s="1"/>
  <c r="AO246" i="3" s="1"/>
  <c r="Q271" i="3"/>
  <c r="I126" i="3"/>
  <c r="I272" i="3"/>
  <c r="E179" i="3"/>
  <c r="E273" i="3"/>
  <c r="H126" i="3"/>
  <c r="H272" i="3"/>
  <c r="AE126" i="3"/>
  <c r="AE272" i="3"/>
  <c r="AC126" i="3"/>
  <c r="AC272" i="3"/>
  <c r="V126" i="3"/>
  <c r="V272" i="3"/>
  <c r="D179" i="3"/>
  <c r="D273" i="3"/>
  <c r="AI179" i="3"/>
  <c r="AI273" i="3"/>
  <c r="C179" i="3"/>
  <c r="C273" i="3"/>
  <c r="R179" i="3"/>
  <c r="R273" i="3"/>
  <c r="AC179" i="3"/>
  <c r="AC273" i="3"/>
  <c r="Z247" i="3"/>
  <c r="Z246" i="3" s="1"/>
  <c r="Z274" i="3" s="1"/>
  <c r="AO73" i="3"/>
  <c r="AO265" i="3"/>
  <c r="P126" i="3"/>
  <c r="P272" i="3"/>
  <c r="AD126" i="3"/>
  <c r="AD272" i="3"/>
  <c r="Z179" i="3"/>
  <c r="Z273" i="3"/>
  <c r="AT73" i="3"/>
  <c r="AT265" i="3"/>
  <c r="AR73" i="3"/>
  <c r="AR265" i="3"/>
  <c r="D126" i="3"/>
  <c r="D272" i="3"/>
  <c r="AA126" i="3"/>
  <c r="AA272" i="3"/>
  <c r="M126" i="3"/>
  <c r="M272" i="3"/>
  <c r="R126" i="3"/>
  <c r="R272" i="3"/>
  <c r="AE179" i="3"/>
  <c r="AE273" i="3"/>
  <c r="AT179" i="3"/>
  <c r="AT273" i="3"/>
  <c r="N179" i="3"/>
  <c r="N273" i="3"/>
  <c r="Y179" i="3"/>
  <c r="Y273" i="3"/>
  <c r="AQ247" i="3"/>
  <c r="AQ246" i="3" s="1"/>
  <c r="AQ274" i="3" s="1"/>
  <c r="U126" i="3"/>
  <c r="U272" i="3"/>
  <c r="W126" i="3"/>
  <c r="W272" i="3"/>
  <c r="AT126" i="3"/>
  <c r="AT272" i="3"/>
  <c r="N126" i="3"/>
  <c r="N272" i="3"/>
  <c r="AS126" i="3"/>
  <c r="AS272" i="3"/>
  <c r="AB179" i="3"/>
  <c r="AB273" i="3"/>
  <c r="AA179" i="3"/>
  <c r="AA273" i="3"/>
  <c r="AP179" i="3"/>
  <c r="AP273" i="3"/>
  <c r="J179" i="3"/>
  <c r="J273" i="3"/>
  <c r="U179" i="3"/>
  <c r="U273" i="3"/>
  <c r="L247" i="3"/>
  <c r="L246" i="3" s="1"/>
  <c r="L274" i="3" s="1"/>
  <c r="R247" i="3"/>
  <c r="R246" i="3" s="1"/>
  <c r="R274" i="3" s="1"/>
  <c r="G247" i="3"/>
  <c r="G246" i="3" s="1"/>
  <c r="G274" i="3" s="1"/>
  <c r="AL247" i="3"/>
  <c r="AL246" i="3" s="1"/>
  <c r="AL274" i="3" s="1"/>
  <c r="T271" i="3"/>
  <c r="S271" i="3"/>
  <c r="AQ179" i="3"/>
  <c r="AQ273" i="3"/>
  <c r="AL73" i="3"/>
  <c r="AL265" i="3"/>
  <c r="AJ73" i="3"/>
  <c r="AJ265" i="3"/>
  <c r="AB126" i="3"/>
  <c r="AB272" i="3"/>
  <c r="E126" i="3"/>
  <c r="E272" i="3"/>
  <c r="S126" i="3"/>
  <c r="S272" i="3"/>
  <c r="AP126" i="3"/>
  <c r="AP272" i="3"/>
  <c r="J126" i="3"/>
  <c r="J272" i="3"/>
  <c r="AO126" i="3"/>
  <c r="AO272" i="3"/>
  <c r="X179" i="3"/>
  <c r="X273" i="3"/>
  <c r="W179" i="3"/>
  <c r="W273" i="3"/>
  <c r="AL179" i="3"/>
  <c r="AL273" i="3"/>
  <c r="F179" i="3"/>
  <c r="F273" i="3"/>
  <c r="Q179" i="3"/>
  <c r="Q273" i="3"/>
  <c r="K179" i="3"/>
  <c r="K273" i="3"/>
  <c r="AF73" i="3"/>
  <c r="AF94" i="3" s="1"/>
  <c r="AF265" i="3"/>
  <c r="X126" i="3"/>
  <c r="X272" i="3"/>
  <c r="AU126" i="3"/>
  <c r="AU272" i="3"/>
  <c r="O126" i="3"/>
  <c r="O272" i="3"/>
  <c r="AL126" i="3"/>
  <c r="AL272" i="3"/>
  <c r="F126" i="3"/>
  <c r="F272" i="3"/>
  <c r="AK126" i="3"/>
  <c r="AK272" i="3"/>
  <c r="T179" i="3"/>
  <c r="T273" i="3"/>
  <c r="S179" i="3"/>
  <c r="S273" i="3"/>
  <c r="AH179" i="3"/>
  <c r="AH273" i="3"/>
  <c r="AS179" i="3"/>
  <c r="AS273" i="3"/>
  <c r="M179" i="3"/>
  <c r="M273" i="3"/>
  <c r="AK73" i="3"/>
  <c r="AG73" i="3"/>
  <c r="AG94" i="3" s="1"/>
  <c r="R271" i="3"/>
  <c r="AA271" i="3"/>
  <c r="I271" i="3"/>
  <c r="X271" i="3"/>
  <c r="O271" i="3"/>
  <c r="V271" i="3"/>
  <c r="M271" i="3"/>
  <c r="AD271" i="3"/>
  <c r="L271" i="3"/>
  <c r="AP73" i="3"/>
  <c r="AN73" i="3"/>
  <c r="AM73" i="3"/>
  <c r="AM94" i="3" s="1"/>
  <c r="J271" i="3"/>
  <c r="N271" i="3"/>
  <c r="P271" i="3"/>
  <c r="F271" i="3"/>
  <c r="G271" i="3"/>
  <c r="AE271" i="3"/>
  <c r="E271" i="3"/>
  <c r="K271" i="3"/>
  <c r="D271" i="3"/>
  <c r="C271" i="3"/>
  <c r="AH73" i="3"/>
  <c r="Y271" i="3"/>
  <c r="H271" i="3"/>
  <c r="AB271" i="3"/>
  <c r="AS247" i="3"/>
  <c r="AS246" i="3" s="1"/>
  <c r="AS274" i="3" s="1"/>
  <c r="J247" i="3"/>
  <c r="J246" i="3" s="1"/>
  <c r="J274" i="3" s="1"/>
  <c r="U247" i="3"/>
  <c r="U246" i="3" s="1"/>
  <c r="U274" i="3" s="1"/>
  <c r="P242" i="3"/>
  <c r="P247" i="3" s="1"/>
  <c r="P246" i="3" s="1"/>
  <c r="P274" i="3" s="1"/>
  <c r="Q247" i="3"/>
  <c r="Q246" i="3" s="1"/>
  <c r="Q274" i="3" s="1"/>
  <c r="S242" i="3"/>
  <c r="S247" i="3" s="1"/>
  <c r="S246" i="3" s="1"/>
  <c r="S274" i="3" s="1"/>
  <c r="AU242" i="3"/>
  <c r="AU247" i="3" s="1"/>
  <c r="AU246" i="3" s="1"/>
  <c r="AU274" i="3" s="1"/>
  <c r="T247" i="3"/>
  <c r="T246" i="3" s="1"/>
  <c r="T274" i="3" s="1"/>
  <c r="O247" i="3"/>
  <c r="O246" i="3" s="1"/>
  <c r="O274" i="3" s="1"/>
  <c r="AN179" i="3"/>
  <c r="AJ179" i="3"/>
  <c r="AR179" i="3"/>
  <c r="AF179" i="3"/>
  <c r="AI126" i="3"/>
  <c r="AN126" i="3"/>
  <c r="AJ126" i="3"/>
  <c r="AF126" i="3"/>
  <c r="AQ126" i="3"/>
  <c r="AR126" i="3"/>
  <c r="AM126" i="3"/>
  <c r="S277" i="3"/>
  <c r="Y277" i="3"/>
  <c r="I277" i="3"/>
  <c r="C348" i="3"/>
  <c r="AE277" i="3"/>
  <c r="O277" i="3"/>
  <c r="W277" i="3"/>
  <c r="G277" i="3"/>
  <c r="AU277" i="3"/>
  <c r="AP277" i="3"/>
  <c r="Z277" i="3"/>
  <c r="J277" i="3"/>
  <c r="U277" i="3"/>
  <c r="E277" i="3"/>
  <c r="X277" i="3"/>
  <c r="H277" i="3"/>
  <c r="AL277" i="3"/>
  <c r="V277" i="3"/>
  <c r="F277" i="3"/>
  <c r="Q277" i="3"/>
  <c r="T277" i="3"/>
  <c r="D277" i="3"/>
  <c r="P277" i="3"/>
  <c r="AQ277" i="3"/>
  <c r="AA277" i="3"/>
  <c r="K277" i="3"/>
  <c r="AH277" i="3"/>
  <c r="R277" i="3"/>
  <c r="AS277" i="3"/>
  <c r="AC277" i="3"/>
  <c r="M277" i="3"/>
  <c r="AD277" i="3"/>
  <c r="N277" i="3"/>
  <c r="AB277" i="3"/>
  <c r="L277" i="3"/>
  <c r="AI277" i="3"/>
  <c r="AN277" i="3"/>
  <c r="AG277" i="3"/>
  <c r="AJ277" i="3"/>
  <c r="AF277" i="3"/>
  <c r="AM277" i="3"/>
  <c r="AT277" i="3"/>
  <c r="AO277" i="3"/>
  <c r="AR277" i="3"/>
  <c r="AK277" i="3"/>
  <c r="M348" i="3"/>
  <c r="D348" i="3"/>
  <c r="Q348" i="3"/>
  <c r="I348" i="3"/>
  <c r="R348" i="3"/>
  <c r="J348" i="3"/>
  <c r="H348" i="3"/>
  <c r="F348" i="3"/>
  <c r="N348" i="3"/>
  <c r="K348" i="3"/>
  <c r="E348" i="3"/>
  <c r="G348" i="3"/>
  <c r="L348" i="3"/>
  <c r="O348" i="3"/>
  <c r="P348" i="3"/>
  <c r="M248" i="3" l="1"/>
  <c r="M256" i="3" s="1"/>
  <c r="AT94" i="3"/>
  <c r="AT253" i="3" s="1"/>
  <c r="AQ94" i="3"/>
  <c r="AQ253" i="3" s="1"/>
  <c r="AN248" i="3"/>
  <c r="AN256" i="3" s="1"/>
  <c r="AJ94" i="3"/>
  <c r="AJ253" i="3" s="1"/>
  <c r="F248" i="3"/>
  <c r="F256" i="3" s="1"/>
  <c r="AR248" i="3"/>
  <c r="AR256" i="3" s="1"/>
  <c r="V248" i="3"/>
  <c r="V256" i="3" s="1"/>
  <c r="H248" i="3"/>
  <c r="H256" i="3" s="1"/>
  <c r="D248" i="3"/>
  <c r="D256" i="3" s="1"/>
  <c r="AM248" i="3"/>
  <c r="AM256" i="3" s="1"/>
  <c r="W248" i="3"/>
  <c r="W256" i="3" s="1"/>
  <c r="E248" i="3"/>
  <c r="E256" i="3" s="1"/>
  <c r="AG248" i="3"/>
  <c r="AG256" i="3" s="1"/>
  <c r="AJ248" i="3"/>
  <c r="AJ256" i="3" s="1"/>
  <c r="AT248" i="3"/>
  <c r="AT256" i="3" s="1"/>
  <c r="AU94" i="3"/>
  <c r="AU253" i="3" s="1"/>
  <c r="AI248" i="3"/>
  <c r="AI256" i="3" s="1"/>
  <c r="AJ268" i="3"/>
  <c r="AJ278" i="3" s="1"/>
  <c r="AR278" i="3"/>
  <c r="AO278" i="3"/>
  <c r="AC248" i="3"/>
  <c r="AC256" i="3" s="1"/>
  <c r="AM268" i="3"/>
  <c r="AM278" i="3" s="1"/>
  <c r="L248" i="3"/>
  <c r="L256" i="3" s="1"/>
  <c r="D268" i="3"/>
  <c r="D278" i="3" s="1"/>
  <c r="H268" i="3"/>
  <c r="H278" i="3" s="1"/>
  <c r="AS278" i="3"/>
  <c r="AT278" i="3"/>
  <c r="AF278" i="3"/>
  <c r="AL278" i="3"/>
  <c r="I248" i="3"/>
  <c r="I256" i="3" s="1"/>
  <c r="AI147" i="3"/>
  <c r="AI254" i="3" s="1"/>
  <c r="AG147" i="3"/>
  <c r="AG254" i="3" s="1"/>
  <c r="Y248" i="3"/>
  <c r="Y256" i="3" s="1"/>
  <c r="U147" i="3"/>
  <c r="U254" i="3" s="1"/>
  <c r="K147" i="3"/>
  <c r="K254" i="3" s="1"/>
  <c r="W200" i="3"/>
  <c r="W255" i="3" s="1"/>
  <c r="M200" i="3"/>
  <c r="M255" i="3" s="1"/>
  <c r="AB200" i="3"/>
  <c r="AB255" i="3" s="1"/>
  <c r="AI200" i="3"/>
  <c r="AI255" i="3" s="1"/>
  <c r="K200" i="3"/>
  <c r="K255" i="3" s="1"/>
  <c r="AP248" i="3"/>
  <c r="AP256" i="3" s="1"/>
  <c r="AS248" i="3"/>
  <c r="AS256" i="3" s="1"/>
  <c r="AE248" i="3"/>
  <c r="AE256" i="3" s="1"/>
  <c r="K248" i="3"/>
  <c r="K256" i="3" s="1"/>
  <c r="AA248" i="3"/>
  <c r="AA256" i="3" s="1"/>
  <c r="C147" i="3"/>
  <c r="C254" i="3" s="1"/>
  <c r="AI94" i="3"/>
  <c r="AI253" i="3" s="1"/>
  <c r="R200" i="3"/>
  <c r="R255" i="3" s="1"/>
  <c r="AE200" i="3"/>
  <c r="AE255" i="3" s="1"/>
  <c r="AD147" i="3"/>
  <c r="AD254" i="3" s="1"/>
  <c r="AS147" i="3"/>
  <c r="AS254" i="3" s="1"/>
  <c r="J147" i="3"/>
  <c r="J254" i="3" s="1"/>
  <c r="AS200" i="3"/>
  <c r="AS255" i="3" s="1"/>
  <c r="Q200" i="3"/>
  <c r="Q255" i="3" s="1"/>
  <c r="AN147" i="3"/>
  <c r="AN254" i="3" s="1"/>
  <c r="AL147" i="3"/>
  <c r="AL254" i="3" s="1"/>
  <c r="P200" i="3"/>
  <c r="P255" i="3" s="1"/>
  <c r="AD200" i="3"/>
  <c r="AD255" i="3" s="1"/>
  <c r="Z147" i="3"/>
  <c r="Z254" i="3" s="1"/>
  <c r="AF248" i="3"/>
  <c r="AF256" i="3" s="1"/>
  <c r="AU147" i="3"/>
  <c r="AU254" i="3" s="1"/>
  <c r="AP147" i="3"/>
  <c r="AP254" i="3" s="1"/>
  <c r="R147" i="3"/>
  <c r="R254" i="3" s="1"/>
  <c r="J200" i="3"/>
  <c r="J255" i="3" s="1"/>
  <c r="U200" i="3"/>
  <c r="U255" i="3" s="1"/>
  <c r="H200" i="3"/>
  <c r="H255" i="3" s="1"/>
  <c r="O200" i="3"/>
  <c r="O255" i="3" s="1"/>
  <c r="AO200" i="3"/>
  <c r="AO255" i="3" s="1"/>
  <c r="AH147" i="3"/>
  <c r="AH254" i="3" s="1"/>
  <c r="AH200" i="3"/>
  <c r="AH255" i="3" s="1"/>
  <c r="AQ147" i="3"/>
  <c r="AQ254" i="3" s="1"/>
  <c r="T147" i="3"/>
  <c r="T254" i="3" s="1"/>
  <c r="N147" i="3"/>
  <c r="N254" i="3" s="1"/>
  <c r="AM147" i="3"/>
  <c r="AM254" i="3" s="1"/>
  <c r="AC147" i="3"/>
  <c r="AC254" i="3" s="1"/>
  <c r="H147" i="3"/>
  <c r="H254" i="3" s="1"/>
  <c r="F200" i="3"/>
  <c r="F255" i="3" s="1"/>
  <c r="AP200" i="3"/>
  <c r="AP255" i="3" s="1"/>
  <c r="N200" i="3"/>
  <c r="N255" i="3" s="1"/>
  <c r="AN200" i="3"/>
  <c r="AN255" i="3" s="1"/>
  <c r="E147" i="3"/>
  <c r="E254" i="3" s="1"/>
  <c r="AG200" i="3"/>
  <c r="AG255" i="3" s="1"/>
  <c r="T200" i="3"/>
  <c r="T255" i="3" s="1"/>
  <c r="AF147" i="3"/>
  <c r="AF254" i="3" s="1"/>
  <c r="F147" i="3"/>
  <c r="F254" i="3" s="1"/>
  <c r="AF200" i="3"/>
  <c r="AF255" i="3" s="1"/>
  <c r="AQ200" i="3"/>
  <c r="AQ255" i="3" s="1"/>
  <c r="N248" i="3"/>
  <c r="N256" i="3" s="1"/>
  <c r="R248" i="3"/>
  <c r="R256" i="3" s="1"/>
  <c r="L147" i="3"/>
  <c r="L254" i="3" s="1"/>
  <c r="AE147" i="3"/>
  <c r="AE254" i="3" s="1"/>
  <c r="AT147" i="3"/>
  <c r="AT254" i="3" s="1"/>
  <c r="D147" i="3"/>
  <c r="D254" i="3" s="1"/>
  <c r="O147" i="3"/>
  <c r="O254" i="3" s="1"/>
  <c r="AL200" i="3"/>
  <c r="AL255" i="3" s="1"/>
  <c r="AT200" i="3"/>
  <c r="AT255" i="3" s="1"/>
  <c r="AC200" i="3"/>
  <c r="AC255" i="3" s="1"/>
  <c r="AK147" i="3"/>
  <c r="AK254" i="3" s="1"/>
  <c r="S147" i="3"/>
  <c r="S254" i="3" s="1"/>
  <c r="E200" i="3"/>
  <c r="E255" i="3" s="1"/>
  <c r="D200" i="3"/>
  <c r="D255" i="3" s="1"/>
  <c r="AR147" i="3"/>
  <c r="AR254" i="3" s="1"/>
  <c r="Y147" i="3"/>
  <c r="Y254" i="3" s="1"/>
  <c r="X147" i="3"/>
  <c r="X254" i="3" s="1"/>
  <c r="G147" i="3"/>
  <c r="G254" i="3" s="1"/>
  <c r="V147" i="3"/>
  <c r="V254" i="3" s="1"/>
  <c r="AJ147" i="3"/>
  <c r="AJ254" i="3" s="1"/>
  <c r="G200" i="3"/>
  <c r="G255" i="3" s="1"/>
  <c r="AB147" i="3"/>
  <c r="AB254" i="3" s="1"/>
  <c r="AM200" i="3"/>
  <c r="AM255" i="3" s="1"/>
  <c r="V200" i="3"/>
  <c r="V255" i="3" s="1"/>
  <c r="S200" i="3"/>
  <c r="S255" i="3" s="1"/>
  <c r="AK200" i="3"/>
  <c r="AK255" i="3" s="1"/>
  <c r="AJ200" i="3"/>
  <c r="AJ255" i="3" s="1"/>
  <c r="AA147" i="3"/>
  <c r="AA254" i="3" s="1"/>
  <c r="Q147" i="3"/>
  <c r="Q254" i="3" s="1"/>
  <c r="AA200" i="3"/>
  <c r="AA255" i="3" s="1"/>
  <c r="Y200" i="3"/>
  <c r="Y255" i="3" s="1"/>
  <c r="M147" i="3"/>
  <c r="M254" i="3" s="1"/>
  <c r="L200" i="3"/>
  <c r="L255" i="3" s="1"/>
  <c r="I147" i="3"/>
  <c r="I254" i="3" s="1"/>
  <c r="W147" i="3"/>
  <c r="W254" i="3" s="1"/>
  <c r="P147" i="3"/>
  <c r="P254" i="3" s="1"/>
  <c r="X200" i="3"/>
  <c r="X255" i="3" s="1"/>
  <c r="C200" i="3"/>
  <c r="C255" i="3" s="1"/>
  <c r="I200" i="3"/>
  <c r="I255" i="3" s="1"/>
  <c r="AR200" i="3"/>
  <c r="AR255" i="3" s="1"/>
  <c r="Z200" i="3"/>
  <c r="Z255" i="3" s="1"/>
  <c r="AO147" i="3"/>
  <c r="AO254" i="3" s="1"/>
  <c r="AU200" i="3"/>
  <c r="AU255" i="3" s="1"/>
  <c r="T248" i="3"/>
  <c r="T256" i="3" s="1"/>
  <c r="AH94" i="3"/>
  <c r="AH253" i="3" s="1"/>
  <c r="AR94" i="3"/>
  <c r="AR253" i="3" s="1"/>
  <c r="AL94" i="3"/>
  <c r="AL253" i="3" s="1"/>
  <c r="AK94" i="3"/>
  <c r="AK253" i="3" s="1"/>
  <c r="AO274" i="3"/>
  <c r="AO279" i="3" s="1"/>
  <c r="AO248" i="3"/>
  <c r="AO256" i="3" s="1"/>
  <c r="AH248" i="3"/>
  <c r="AH256" i="3" s="1"/>
  <c r="G248" i="3"/>
  <c r="G256" i="3" s="1"/>
  <c r="Z248" i="3"/>
  <c r="Z256" i="3" s="1"/>
  <c r="AO94" i="3"/>
  <c r="AO253" i="3" s="1"/>
  <c r="AP94" i="3"/>
  <c r="AP253" i="3" s="1"/>
  <c r="AS94" i="3"/>
  <c r="AS253" i="3" s="1"/>
  <c r="AK248" i="3"/>
  <c r="AK256" i="3" s="1"/>
  <c r="AN94" i="3"/>
  <c r="AN253" i="3" s="1"/>
  <c r="AB248" i="3"/>
  <c r="AB256" i="3" s="1"/>
  <c r="X274" i="3"/>
  <c r="X279" i="3" s="1"/>
  <c r="X248" i="3"/>
  <c r="X256" i="3" s="1"/>
  <c r="C248" i="3"/>
  <c r="C256" i="3" s="1"/>
  <c r="C274" i="3"/>
  <c r="C279" i="3" s="1"/>
  <c r="J248" i="3"/>
  <c r="J256" i="3" s="1"/>
  <c r="AQ248" i="3"/>
  <c r="AQ256" i="3" s="1"/>
  <c r="AD248" i="3"/>
  <c r="AD256" i="3" s="1"/>
  <c r="AL248" i="3"/>
  <c r="AL256" i="3" s="1"/>
  <c r="S279" i="3"/>
  <c r="S248" i="3"/>
  <c r="S256" i="3" s="1"/>
  <c r="AU248" i="3"/>
  <c r="AU256" i="3" s="1"/>
  <c r="AU279" i="3"/>
  <c r="U248" i="3"/>
  <c r="U256" i="3" s="1"/>
  <c r="P248" i="3"/>
  <c r="P256" i="3" s="1"/>
  <c r="O248" i="3"/>
  <c r="O256" i="3" s="1"/>
  <c r="Q248" i="3"/>
  <c r="Q256" i="3" s="1"/>
  <c r="G279" i="3"/>
  <c r="V279" i="3"/>
  <c r="AE279" i="3"/>
  <c r="AA279" i="3"/>
  <c r="Y279" i="3"/>
  <c r="T279" i="3"/>
  <c r="P279" i="3"/>
  <c r="Z279" i="3"/>
  <c r="H279" i="3"/>
  <c r="I279" i="3"/>
  <c r="F279" i="3"/>
  <c r="D279" i="3"/>
  <c r="AD279" i="3"/>
  <c r="U279" i="3"/>
  <c r="R279" i="3"/>
  <c r="O279" i="3"/>
  <c r="L279" i="3"/>
  <c r="E279" i="3"/>
  <c r="AB279" i="3"/>
  <c r="W279" i="3"/>
  <c r="J279" i="3"/>
  <c r="AC279" i="3"/>
  <c r="Q279" i="3"/>
  <c r="N279" i="3"/>
  <c r="K279" i="3"/>
  <c r="M279" i="3"/>
  <c r="AL279" i="3"/>
  <c r="AK279" i="3"/>
  <c r="Y253" i="3"/>
  <c r="AF279" i="3"/>
  <c r="W253" i="3"/>
  <c r="J253" i="3"/>
  <c r="AC253" i="3"/>
  <c r="Q253" i="3"/>
  <c r="N253" i="3"/>
  <c r="K253" i="3"/>
  <c r="M253" i="3"/>
  <c r="X253" i="3"/>
  <c r="V253" i="3"/>
  <c r="T253" i="3"/>
  <c r="E253" i="3"/>
  <c r="AE253" i="3"/>
  <c r="C253" i="3"/>
  <c r="G253" i="3"/>
  <c r="P253" i="3"/>
  <c r="AA253" i="3"/>
  <c r="AB253" i="3"/>
  <c r="Z253" i="3"/>
  <c r="H253" i="3"/>
  <c r="I253" i="3"/>
  <c r="F253" i="3"/>
  <c r="D253" i="3"/>
  <c r="AD253" i="3"/>
  <c r="U253" i="3"/>
  <c r="R253" i="3"/>
  <c r="O253" i="3"/>
  <c r="L253" i="3"/>
  <c r="AS279" i="3"/>
  <c r="AI279" i="3"/>
  <c r="AT279" i="3"/>
  <c r="AJ279" i="3"/>
  <c r="AG279" i="3"/>
  <c r="AM279" i="3"/>
  <c r="AP279" i="3"/>
  <c r="AN279" i="3"/>
  <c r="AH279" i="3"/>
  <c r="AR279" i="3"/>
  <c r="AQ279" i="3"/>
  <c r="AM253" i="3"/>
  <c r="AG253" i="3"/>
  <c r="AF25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tc={A935864B-2A76-6B4E-B69A-65B29715CABB}</author>
    <author>tc={EC391FDF-3A16-4243-A5EE-CFE9316AF3EB}</author>
    <author>tc={351BEB32-7E4F-9548-8B57-2775952BF614}</author>
    <author>tc={8304A665-F62E-AA48-9CAD-C7DF7FB80AB4}</author>
    <author>tc={EF691995-CB1E-D84F-87E0-0F6EE4D41045}</author>
    <author>tc={BE82C506-C3B8-164A-8893-D981ADD6F248}</author>
    <author>tc={402F3F9C-134A-904C-BFFE-10A12E654FA2}</author>
    <author>tc={659EF6BF-DA1B-5F4F-99F0-41D2DDDDE7D0}</author>
    <author>tc={8BD6BB55-6444-8D4A-AFDA-D1AEE38F1A3B}</author>
    <author>tc={2C9D4ADC-34D2-9548-8A6C-3643E4CF0B16}</author>
    <author>tc={893A61A3-2051-754E-8285-A795AD5F9812}</author>
    <author>tc={3B82DA2A-29FC-9547-BA14-D46D3CE9927D}</author>
    <author>tc={CBD0BE6D-BB6F-DC4C-8381-8D217957E60B}</author>
    <author>tc={DB7FF172-F468-F847-BCBD-2E19435D9754}</author>
    <author>tc={2D63F0CA-0573-434E-97C1-9EAE5F193836}</author>
    <author>tc={6FF085CC-7864-5842-8218-0763B29B4192}</author>
    <author>tc={700309C8-B3E0-4B95-8512-7F7B963228E5}</author>
    <author>tc={2556D9BC-514B-2742-9623-09A75058E165}</author>
    <author>tc={7ABFE564-1C98-420D-9734-5EE7549926AD}</author>
    <author>tc={68487653-DB22-1E46-A1ED-E2EB37AFF3C0}</author>
    <author>tc={F8DDD526-3DF4-3B4D-85C1-EB842B507014}</author>
    <author>tc={A308863D-E996-F448-9850-964C2CA75AB2}</author>
    <author>tc={9C5DEFA7-9C12-4CE9-A70B-FBECC658DC60}</author>
    <author>tc={52D28D4C-55A5-2C40-B363-B0E25A916995}</author>
    <author>tc={B83CA806-CFFF-5D49-96FF-B9F46D76A46F}</author>
    <author>tc={18821CD0-CB52-174B-B517-5092B095864F}</author>
    <author>tc={8462DB86-3967-A045-BAEB-EBC9D59FF498}</author>
    <author>tc={8E9C464A-D7AC-6846-93D4-B07B6F2B48AF}</author>
    <author>tc={4FD129FC-B7C0-3540-8F48-61F7F2603023}</author>
    <author>tc={563C3439-14AF-E940-B246-40EDE9AFE7A1}</author>
    <author>tc={A447499C-E19C-C64A-9425-6991FBD440A5}</author>
  </authors>
  <commentList>
    <comment ref="B12" authorId="0" shapeId="0" xr:uid="{A935864B-2A76-6B4E-B69A-65B29715CABB}">
      <text>
        <t>[Threaded comment]
Your version of Excel allows you to read this threaded comment; however, any edits to it will get removed if the file is opened in a newer version of Excel. Learn more: https://go.microsoft.com/fwlink/?linkid=870924
Comment:
    This is the rate that Central American families expelled to Mexico under Title 42 re-cross into the United States</t>
      </text>
    </comment>
    <comment ref="B13" authorId="1" shapeId="0" xr:uid="{EC391FDF-3A16-4243-A5EE-CFE9316AF3EB}">
      <text>
        <t>[Threaded comment]
Your version of Excel allows you to read this threaded comment; however, any edits to it will get removed if the file is opened in a newer version of Excel. Learn more: https://go.microsoft.com/fwlink/?linkid=870924
Comment:
    This is the rate that Central American unaccompanied minors expelled to Mexico under Title 42 re-cross into the United States. This is only for the time period of March 2020 through November 2020.</t>
      </text>
    </comment>
    <comment ref="B14" authorId="2" shapeId="0" xr:uid="{351BEB32-7E4F-9548-8B57-2775952BF614}">
      <text>
        <t>[Threaded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expelled to Mexico under Title 42 re-cross into the United States</t>
      </text>
    </comment>
    <comment ref="B15" authorId="3" shapeId="0" xr:uid="{8304A665-F62E-AA48-9CAD-C7DF7FB80AB4}">
      <text>
        <t>[Threaded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who are processed under Title 8 re-cross into the United States. This variable is only for single adults, since for the time period in question, families and unaccompanied minors who were processed under Title 8 were released into the U.S. interior.</t>
      </text>
    </comment>
    <comment ref="B16" authorId="4" shapeId="0" xr:uid="{EF691995-CB1E-D84F-87E0-0F6EE4D41045}">
      <text>
        <t>[Threaded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who presented at ports of entry and were processed into the United States as Title 8 re-cross into the United States after being removed to their country of origin.</t>
      </text>
    </comment>
    <comment ref="B17" authorId="5" shapeId="0" xr:uid="{BE82C506-C3B8-164A-8893-D981ADD6F248}">
      <text>
        <t>[Threaded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who presented at ports of entry and were expelled back to Mexico under Title 52 re-cross into the United States.</t>
      </text>
    </comment>
    <comment ref="B18" authorId="6" shapeId="0" xr:uid="{402F3F9C-134A-904C-BFFE-10A12E654FA2}">
      <text>
        <t xml:space="preserve">[Threaded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entered the United States undetected. </t>
      </text>
    </comment>
    <comment ref="B21" authorId="7" shapeId="0" xr:uid="{659EF6BF-DA1B-5F4F-99F0-41D2DDDDE7D0}">
      <text>
        <t xml:space="preserve">[Threaded comment]
Your version of Excel allows you to read this threaded comment; however, any edits to it will get removed if the file is opened in a newer version of Excel. Learn more: https://go.microsoft.com/fwlink/?linkid=870924
Comment:
    Unlike the United States, Mexico does not report the number of adults that accompany children (i.e. family units). To estimate the number of adults traveling with children, this model assumes that an average of 1.5 adults accompanied each accompanied child. </t>
      </text>
    </comment>
    <comment ref="B22" authorId="8" shapeId="0" xr:uid="{8BD6BB55-6444-8D4A-AFDA-D1AEE38F1A3B}">
      <text>
        <t xml:space="preserve">[Threaded comment]
Your version of Excel allows you to read this threaded comment; however, any edits to it will get removed if the file is opened in a newer version of Excel. Learn more: https://go.microsoft.com/fwlink/?linkid=870924
Comment:
    This is the rate that Central American families re-attempt to cross to the United States after INM deports them back to their countries of origin. </t>
      </text>
    </comment>
    <comment ref="B23" authorId="9" shapeId="0" xr:uid="{2C9D4ADC-34D2-9548-8A6C-3643E4CF0B16}">
      <text>
        <t xml:space="preserve">[Threaded comment]
Your version of Excel allows you to read this threaded comment; however, any edits to it will get removed if the file is opened in a newer version of Excel. Learn more: https://go.microsoft.com/fwlink/?linkid=870924
Comment:
    This is the rate that Central American unaccompanied minors re-attempt to cross to the United States after INM deports them back to their countries of origin. </t>
      </text>
    </comment>
    <comment ref="B24" authorId="10" shapeId="0" xr:uid="{893A61A3-2051-754E-8285-A795AD5F9812}">
      <text>
        <t xml:space="preserve">[Threaded comment]
Your version of Excel allows you to read this threaded comment; however, any edits to it will get removed if the file is opened in a newer version of Excel. Learn more: https://go.microsoft.com/fwlink/?linkid=870924
Comment:
    This is the rate that Central American single adults re-attempt to cross to the United States after INM deports them back to their countries of origin. </t>
      </text>
    </comment>
    <comment ref="B25" authorId="11" shapeId="0" xr:uid="{3B82DA2A-29FC-9547-BA14-D46D3CE9927D}">
      <text>
        <t>[Threaded comment]
Your version of Excel allows you to read this threaded comment; however, any edits to it will get removed if the file is opened in a newer version of Excel. Learn more: https://go.microsoft.com/fwlink/?linkid=870924
Comment:
    This is the rate that individuals who receive refugee status or complementary protection in Mexico remain within Mexican territory.</t>
      </text>
    </comment>
    <comment ref="B28" authorId="12" shapeId="0" xr:uid="{CBD0BE6D-BB6F-DC4C-8381-8D217957E60B}">
      <text>
        <t>[Threaded comment]
Your version of Excel allows you to read this threaded comment; however, any edits to it will get removed if the file is opened in a newer version of Excel. Learn more: https://go.microsoft.com/fwlink/?linkid=870924
Comment:
    This is the rate that Mexican families - who crossed into the United States between ports of entry and were expelled to Mexico under Title 42 - re-cross into the United States</t>
      </text>
    </comment>
    <comment ref="B29" authorId="13" shapeId="0" xr:uid="{DB7FF172-F468-F847-BCBD-2E19435D9754}">
      <text>
        <t>[Threaded comment]
Your version of Excel allows you to read this threaded comment; however, any edits to it will get removed if the file is opened in a newer version of Excel. Learn more: https://go.microsoft.com/fwlink/?linkid=870924
Comment:
    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families that are seeking humanitarian protection.</t>
      </text>
    </comment>
    <comment ref="B30" authorId="14" shapeId="0" xr:uid="{2D63F0CA-0573-434E-97C1-9EAE5F193836}">
      <text>
        <t>[Threaded comment]
Your version of Excel allows you to read this threaded comment; however, any edits to it will get removed if the file is opened in a newer version of Excel. Learn more: https://go.microsoft.com/fwlink/?linkid=870924
Comment:
    Using rough calculations for FY2016 - FY2020, it seems that about 15 percent of apprehended UCs from Mexico were referred to HHS</t>
      </text>
    </comment>
    <comment ref="B31" authorId="15" shapeId="0" xr:uid="{6FF085CC-7864-5842-8218-0763B29B4192}">
      <text>
        <t>[Threaded comment]
Your version of Excel allows you to read this threaded comment; however, any edits to it will get removed if the file is opened in a newer version of Excel. Learn more: https://go.microsoft.com/fwlink/?linkid=870924
Comment:
    This is the rate that Mexican unaccompanied minors - who cross into the United States between ports of entry and are returned to Mexico - re-cross into the United States.</t>
      </text>
    </comment>
    <comment ref="B32" authorId="16" shapeId="0" xr:uid="{700309C8-B3E0-4B95-8512-7F7B963228E5}">
      <text>
        <t>[Threaded comment]
Your version of Excel allows you to read this threaded comment; however, any edits to it will get removed if the file is opened in a newer version of Excel. Learn more: https://go.microsoft.com/fwlink/?linkid=870924
Comment:
    This is the rate that Mexican unaccompanied minors - who cross into the United States between ports of entry - are expelled to Mexico under Title 42 and then re-cross into the United States. This is only for the time period of March 2020 to November 2020.</t>
      </text>
    </comment>
    <comment ref="B33" authorId="17" shapeId="0" xr:uid="{2556D9BC-514B-2742-9623-09A75058E165}">
      <text>
        <t>[Threaded comment]
Your version of Excel allows you to read this threaded comment; however, any edits to it will get removed if the file is opened in a newer version of Excel. Learn more: https://go.microsoft.com/fwlink/?linkid=870924
Comment:
    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unaccompanied minors that are seeking humanitarian protection.</t>
      </text>
    </comment>
    <comment ref="B34" authorId="18" shapeId="0" xr:uid="{7ABFE564-1C98-420D-9734-5EE7549926AD}">
      <text>
        <t>[Threaded comment]
Your version of Excel allows you to read this threaded comment; however, any edits to it will get removed if the file is opened in a newer version of Excel. Learn more: https://go.microsoft.com/fwlink/?linkid=870924
Comment:
    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unaccompanied minors that are seeking humanitarian protection.</t>
      </text>
    </comment>
    <comment ref="B35" authorId="19" shapeId="0" xr:uid="{68487653-DB22-1E46-A1ED-E2EB37AFF3C0}">
      <text>
        <t>[Threaded comment]
Your version of Excel allows you to read this threaded comment; however, any edits to it will get removed if the file is opened in a newer version of Excel. Learn more: https://go.microsoft.com/fwlink/?linkid=870924
Comment:
    This is the rate that protection-seeking Mexican unaccompanied minors - who present at a port of entry and are expelled to Mexico under Title 42 - re-cross into the United States.</t>
      </text>
    </comment>
    <comment ref="B36" authorId="20" shapeId="0" xr:uid="{F8DDD526-3DF4-3B4D-85C1-EB842B507014}">
      <text>
        <t>[Threaded comment]
Your version of Excel allows you to read this threaded comment; however, any edits to it will get removed if the file is opened in a newer version of Excel. Learn more: https://go.microsoft.com/fwlink/?linkid=870924
Comment:
    This is the rate that Mexican single adults who are processed under Title 8 re-cross into the United States. This variable is only for single adults and unaccompanied minors, since for the time period in question, most families who were processed under Title 8 were released into the U.S. interior.</t>
      </text>
    </comment>
    <comment ref="B37" authorId="21" shapeId="0" xr:uid="{A308863D-E996-F448-9850-964C2CA75AB2}">
      <text>
        <t>[Threaded comment]
Your version of Excel allows you to read this threaded comment; however, any edits to it will get removed if the file is opened in a newer version of Excel. Learn more: https://go.microsoft.com/fwlink/?linkid=870924
Comment:
    This is the rate that Mexican single adults expelled to Mexico under Title 42 re-cross into the United States</t>
      </text>
    </comment>
    <comment ref="B38" authorId="22" shapeId="0" xr:uid="{9C5DEFA7-9C12-4CE9-A70B-FBECC658DC60}">
      <text>
        <t>[Threaded comment]
Your version of Excel allows you to read this threaded comment; however, any edits to it will get removed if the file is opened in a newer version of Excel. Learn more: https://go.microsoft.com/fwlink/?linkid=870924
Comment:
    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single adults that are seeking humanitarian protection.</t>
      </text>
    </comment>
    <comment ref="B39" authorId="23" shapeId="0" xr:uid="{52D28D4C-55A5-2C40-B363-B0E25A916995}">
      <text>
        <t>[Threaded comment]
Your version of Excel allows you to read this threaded comment; however, any edits to it will get removed if the file is opened in a newer version of Excel. Learn more: https://go.microsoft.com/fwlink/?linkid=870924
Comment:
    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single adults that are seeking humanitarian protection.</t>
      </text>
    </comment>
    <comment ref="B40" authorId="24" shapeId="0" xr:uid="{B83CA806-CFFF-5D49-96FF-B9F46D76A46F}">
      <text>
        <t xml:space="preserve">[Threaded comment]
Your version of Excel allows you to read this threaded comment; however, any edits to it will get removed if the file is opened in a newer version of Excel. Learn more: https://go.microsoft.com/fwlink/?linkid=870924
Comment:
    This is the rate that Mexican single adults entered the United States undetected. </t>
      </text>
    </comment>
    <comment ref="AW75" authorId="25" shapeId="0" xr:uid="{18821CD0-CB52-174B-B517-5092B095864F}">
      <text>
        <t>[Threaded comment]
Your version of Excel allows you to read this threaded comment; however, any edits to it will get removed if the file is opened in a newer version of Excel. Learn more: https://go.microsoft.com/fwlink/?linkid=870924
Comment:
    As of September 16, 2021, INM had not published August 21 apprehension numbers</t>
      </text>
    </comment>
    <comment ref="AW128" authorId="26" shapeId="0" xr:uid="{8462DB86-3967-A045-BAEB-EBC9D59FF498}">
      <text>
        <t>[Threaded comment]
Your version of Excel allows you to read this threaded comment; however, any edits to it will get removed if the file is opened in a newer version of Excel. Learn more: https://go.microsoft.com/fwlink/?linkid=870924
Comment:
    As of September 16, 2021, INM had not published August 21 apprehension numbers</t>
      </text>
    </comment>
    <comment ref="AW181" authorId="27" shapeId="0" xr:uid="{8E9C464A-D7AC-6846-93D4-B07B6F2B48AF}">
      <text>
        <t>[Threaded comment]
Your version of Excel allows you to read this threaded comment; however, any edits to it will get removed if the file is opened in a newer version of Excel. Learn more: https://go.microsoft.com/fwlink/?linkid=870924
Comment:
    As of September 16, 2021, INM had not published August 21 apprehension numbers</t>
      </text>
    </comment>
    <comment ref="B258" authorId="28" shapeId="0" xr:uid="{4FD129FC-B7C0-3540-8F48-61F7F2603023}">
      <text>
        <t>[Threaded comment]
Your version of Excel allows you to read this threaded comment; however, any edits to it will get removed if the file is opened in a newer version of Excel. Learn more: https://go.microsoft.com/fwlink/?linkid=870924
Comment:
    These numbers do not include refugees in Mexico, since they are not broken down by demographic</t>
      </text>
    </comment>
    <comment ref="B264" authorId="29" shapeId="0" xr:uid="{563C3439-14AF-E940-B246-40EDE9AFE7A1}">
      <text>
        <t>[Threaded comment]
Your version of Excel allows you to read this threaded comment; however, any edits to it will get removed if the file is opened in a newer version of Excel. Learn more: https://go.microsoft.com/fwlink/?linkid=870924
Comment:
    These numbers do not include refugees in Mexico, since they are not broken down by demographic</t>
      </text>
    </comment>
    <comment ref="B270" authorId="30" shapeId="0" xr:uid="{A447499C-E19C-C64A-9425-6991FBD440A5}">
      <text>
        <t>[Threaded comment]
Your version of Excel allows you to read this threaded comment; however, any edits to it will get removed if the file is opened in a newer version of Excel. Learn more: https://go.microsoft.com/fwlink/?linkid=870924
Comment:
    These numbers do not include refugees in Mexico, since they are not broken down by demographic</t>
      </text>
    </comment>
  </commentList>
</comments>
</file>

<file path=xl/sharedStrings.xml><?xml version="1.0" encoding="utf-8"?>
<sst xmlns="http://schemas.openxmlformats.org/spreadsheetml/2006/main" count="467" uniqueCount="207">
  <si>
    <t>PERIOD</t>
  </si>
  <si>
    <t>Cell Legend</t>
  </si>
  <si>
    <t>Calculation</t>
  </si>
  <si>
    <t>Assumption</t>
  </si>
  <si>
    <t>Result</t>
  </si>
  <si>
    <t>Rate - Recividism</t>
  </si>
  <si>
    <t>Rate - Refugees Status and Complementary Protection Recipients Who Stay in Mexico</t>
  </si>
  <si>
    <t>EL SALVADOR</t>
  </si>
  <si>
    <t>United States</t>
  </si>
  <si>
    <t>Not Detected - Adults</t>
  </si>
  <si>
    <t>Recividism</t>
  </si>
  <si>
    <t>Total - United States</t>
  </si>
  <si>
    <t>Mexico</t>
  </si>
  <si>
    <t>Deportations - Unaccompanied Minors</t>
  </si>
  <si>
    <t>Deportations - Accompanied Minors</t>
  </si>
  <si>
    <t>Deportations - Adults with Minors</t>
  </si>
  <si>
    <t>Deportations - Adults</t>
  </si>
  <si>
    <t>Adults Who Never Attempt to Cross into the US</t>
  </si>
  <si>
    <t>Refugee Status Recipients - Adults &amp; Families</t>
  </si>
  <si>
    <t>Complementary Protection Status Recipients - Adults &amp; Families</t>
  </si>
  <si>
    <t>Refugees &amp; Complementary Protection Recipients - Total</t>
  </si>
  <si>
    <t>Deportations - Mexico Total</t>
  </si>
  <si>
    <t>GUATEMALA</t>
  </si>
  <si>
    <t>HONDURAS</t>
  </si>
  <si>
    <t>El Salvador</t>
  </si>
  <si>
    <t>Guatemala</t>
  </si>
  <si>
    <t>Honduras</t>
  </si>
  <si>
    <t>Families</t>
  </si>
  <si>
    <t>Unaccompanied Minors</t>
  </si>
  <si>
    <t>Adults</t>
  </si>
  <si>
    <t>U.S. Input</t>
  </si>
  <si>
    <t>Description</t>
  </si>
  <si>
    <t>Source</t>
  </si>
  <si>
    <t xml:space="preserve"> Rate - Non-Detection</t>
  </si>
  <si>
    <t>DHS Border Security Metrics Report, May 1, 2018</t>
  </si>
  <si>
    <t xml:space="preserve">The number of adults who cross the border undetected. This was calculated by applying the Non-Detection Rate to Adult Apprehensions. </t>
  </si>
  <si>
    <t xml:space="preserve">Not Detected Adults =  Apprehensions Adults / (1 - Rate-Non-Detection) * Rate-Non-Detection </t>
  </si>
  <si>
    <t>Mexico Input</t>
  </si>
  <si>
    <t>Deportations  - Adults</t>
  </si>
  <si>
    <t>Deportations Adults =  Mexico Total Deportations - (Deportations Unaccompanied Minors + Deportations Accompanied Minors  +  Deportations Adults with Minors)</t>
  </si>
  <si>
    <t>The total number of adults deported from Mexico that never attempt to cross the US-Mexico border.</t>
  </si>
  <si>
    <t>Refugees / Complementary Recipients - Total</t>
  </si>
  <si>
    <t>United States Total + Never Attempted to Cross into the United States</t>
  </si>
  <si>
    <t>Apprehensions - Unaccompanied Minors (Title 42)</t>
  </si>
  <si>
    <t>Apprehensions - Unaccompanied Minors (Title 8)</t>
  </si>
  <si>
    <t>Apprehensions and Inadmissibles - United States Total</t>
  </si>
  <si>
    <t>MEXICO</t>
  </si>
  <si>
    <t>Inadmissibles - Unaccompanied Minors (Title 8)</t>
  </si>
  <si>
    <t>Inadmissible - Unaccompanied Minors (Title 42)</t>
  </si>
  <si>
    <t>Single Adults</t>
  </si>
  <si>
    <t>Apprehensions - Single Adults (Title 8)</t>
  </si>
  <si>
    <t>Apprehensions - Single Adults (Title 42)</t>
  </si>
  <si>
    <t>Not Detected - Single Adults</t>
  </si>
  <si>
    <t>Inadmissibles - Single Adults (Title 8)</t>
  </si>
  <si>
    <t>Inadmissibles - Single Adults (Title 42)</t>
  </si>
  <si>
    <t>Apprehensions - Families (Title 8)</t>
  </si>
  <si>
    <t>Apprehensions - Families (Title 42)</t>
  </si>
  <si>
    <t>Total Recividism</t>
  </si>
  <si>
    <t>Recividism - Families (Title 42)</t>
  </si>
  <si>
    <t>Inadmissibles - Families (Title 8)</t>
  </si>
  <si>
    <t>Recividism - Apprehensions - Unaccompanied Minors (Title 42)</t>
  </si>
  <si>
    <t>Central American Migration Through Mexico Assumptions</t>
  </si>
  <si>
    <t>Rate - Deported Adults Who Re-Attempt to Cross into the US</t>
  </si>
  <si>
    <t>Rate - Deported Families Who Re-Attempt to Cross to the US</t>
  </si>
  <si>
    <t>Rate - Deported Unaccompanied Minors Who Re-Attempt to Cross to the US</t>
  </si>
  <si>
    <t>Refugees</t>
  </si>
  <si>
    <t>Total Individuals Reaching the United States</t>
  </si>
  <si>
    <t>Recividism Total - Families (Title 42)</t>
  </si>
  <si>
    <t>Unaccompanied Minors Who Never Attempt to Cross into the US</t>
  </si>
  <si>
    <t>Families Who Never Attempt to Cross into the US</t>
  </si>
  <si>
    <t>TOTAL: Total Individuals Reaching the United States</t>
  </si>
  <si>
    <t>Total Reaching the United States + Never Attempted to Cross into the United States</t>
  </si>
  <si>
    <t>FY2018-FY2021</t>
  </si>
  <si>
    <t>Apprehensions - Family Units (Title 8 &amp; Title 42)</t>
  </si>
  <si>
    <t>Inadmissibles - Family Units (Title 8 &amp; Title 42)</t>
  </si>
  <si>
    <t>Inadmissibles - Unaccompanied Minors (Title 8 &amp; Title 42)</t>
  </si>
  <si>
    <t>Apprehensions - Single Adults (Title 8 &amp; Title 42)</t>
  </si>
  <si>
    <t>Inadmissibles  - Single Adults (Title 8 &amp; Title 42)</t>
  </si>
  <si>
    <t>Famlies</t>
  </si>
  <si>
    <t>Families (Title 8)</t>
  </si>
  <si>
    <t>Families (Title 42)</t>
  </si>
  <si>
    <t>The number of individuals (either a child under 18 years old, parent or legal guardian) apprehended with a family member by the US Border Patrol.  Under Title 42, CBP prohibits the entry of certain persons who potentially pose a health risk, either by virtue of being subject to previously announced travel restrictions or because they unlawfully entered the country to bypass health screening measures. CBP will immediately expel persons subject to the order to their country of last transit. In the event a person cannot be returned to the country of last transit, CBP works to secure expulsion to the person’s country of origin</t>
  </si>
  <si>
    <t>The number of individuals (either a child under 18 years old, parent or legal guardian) encountered at ports of entry with a family member who are seeking lawful admission into the United States but are determined to be inadmissible; individuals presenting themselves to seek humanitarian protection under US laws; and individuals who withdraw an application for admission and return to their countries of origin within a short timeframe. Under Title 42, CBP prohibits the entry of certain persons who potentially pose a health risk, either by virtue of being subject to previously announced travel restrictions or because they unlawfully entered the country to bypass health screening measures. CBP will immediately expel persons subject to the order to their country of last transit. In the event a person cannot be returned to the country of last transit, CBP works to secure expulsion to the person’s country of origin.</t>
  </si>
  <si>
    <r>
      <t>The number of individuals under 18 years old traveling without a parent or legal guardian) encountered at a port of entry seeking lawful admission into the United states but are determined to be inadmissible</t>
    </r>
    <r>
      <rPr>
        <sz val="11"/>
        <color rgb="FFFF0000"/>
        <rFont val="Cambria"/>
        <family val="1"/>
      </rPr>
      <t>;</t>
    </r>
    <r>
      <rPr>
        <sz val="11"/>
        <color rgb="FF000000"/>
        <rFont val="Cambria"/>
        <family val="1"/>
      </rPr>
      <t xml:space="preserve"> individuals presenting themselves to seek humanitarian protection under our laws; and individuals who withdraw an application for admission and return to their countries of origin within a short timeframe. Under Title 42, CBP prohibits the entry of certain persons who potentially pose a health risk, either by virtue of being subject to previously announced travel restrictions or because they unlawfully entered the country to bypass health screening measures. CBP will immediately expel persons subject to the order to their country of last transit. In the event a person cannot be returned to the country of last transit, CBP works to secure expulsion to the person’s country of origin. In November 2020, a federal judge halted Title 42 expulsions of unaccompanied minors and in January 2021, the Biden administration chose not to resume expelling unaccompanied minors.</t>
    </r>
  </si>
  <si>
    <t xml:space="preserve">The number of adults (18 years or older) apprehended by the US Border Patrol between official ports of entry.  Under Title 42, CBP prohibits the entry of certain persons who potentially pose a health risk, either by virtue of being subject to previously announced travel restrictions or because they unlawfully entered the country to bypass health screening measures. CBP will immediately expel persons subject to the order to their country of last transit. In the event a person cannot be returned to the country of last transit, CBP works to secure expulsion to the person’s country of origin. 
</t>
  </si>
  <si>
    <t xml:space="preserve">The number of adults encountered at a port of entry seeking lawful admission into the United states but are determined to be inadmissible; individuals presenting themselves to seek humanitarian protection under US laws; and individuals who withdraw an application for admission and return to their countries of origin within a short timeframe. The number of adults (18 years or older) apprehended by the US Border Patrol between official ports of entry.  Under Title 42, CBP prohibits the entry of certain persons who potentially pose a health risk, either by virtue of being subject to previously announced travel restrictions or because they unlawfully entered the country to bypass health screening measures. CBP will immediately expel persons subject to the order to their country of last transit. In the event a person cannot be returned to the country of last transit, CBP works to secure expulsion to the person’s country of origin. </t>
  </si>
  <si>
    <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metric refers to the estimated percent that are seeking humanitarian protection.</t>
  </si>
  <si>
    <r>
      <t>The estimated percentage of those crossing the border who go undetected by Border Patrol. Border Patrol’s Model-Based Apprehension Rate was used for this model. (</t>
    </r>
    <r>
      <rPr>
        <i/>
        <sz val="11"/>
        <color rgb="FF000000"/>
        <rFont val="Cambria"/>
        <family val="1"/>
      </rPr>
      <t>Rate</t>
    </r>
    <r>
      <rPr>
        <sz val="11"/>
        <color rgb="FF000000"/>
        <rFont val="Cambria"/>
        <family val="1"/>
      </rPr>
      <t>-</t>
    </r>
    <r>
      <rPr>
        <i/>
        <sz val="11"/>
        <color rgb="FF000000"/>
        <rFont val="Cambria"/>
        <family val="1"/>
      </rPr>
      <t>Non-Detection = 100% - Model-Based Apprehension Rate</t>
    </r>
    <r>
      <rPr>
        <sz val="11"/>
        <color rgb="FF000000"/>
        <rFont val="Cambria"/>
        <family val="1"/>
      </rPr>
      <t xml:space="preserve">). </t>
    </r>
  </si>
  <si>
    <t>The percentage of people (both apprehended and non-detected) who cross the border multiple times.</t>
  </si>
  <si>
    <t>Estimate</t>
  </si>
  <si>
    <t>Recidivism = Population in Question * Rate Recidivism</t>
  </si>
  <si>
    <t xml:space="preserve">These are the official figures for the total number of apprehensions and inadmissibles reported by US Customs and Border Protection for each fiscal year. </t>
  </si>
  <si>
    <t>Total Recividism = Families Recividism + Unaccompanied Minors Recividism + Single Adults Recividism</t>
  </si>
  <si>
    <t>The number of Central American adults, unaccompanied children, and families who reach  the United States</t>
  </si>
  <si>
    <t>The estimated total number of unaccompanied minors, families, and single adults (both apprehended and non-detected) who cross the border multiple times. This figure is to avoid double counting and overestimating the total number of people leaving the region.</t>
  </si>
  <si>
    <t>The estimated total number of people (both apprehended and non-detected)who cross the border multiple times. This figure is to avoid double counting and overestimating the total number of people leaving the region.</t>
  </si>
  <si>
    <t>Total United States = (Apprehension Family Units (Title 8 &amp; Title 42) + Inadmissables Family Units  + Apprehensions Unaccompanied Minors (Title 8 &amp; TItle 42)  + Inadmissable Unaccompanied Minors (Title 8 &amp; TItle 42)+ Apprehensions Adults (Title 8 &amp; Title 42) +  Not Detected Adults + Inadmissables Adult) - Recidivism</t>
  </si>
  <si>
    <t>The number of minors under 18 years old traveling without a parent or legal guardian deported by INM. These are "retornos asistidos."</t>
  </si>
  <si>
    <t>The number of minors under 18 years old traveling with a parent or legal guardian deported by INM. These are "retornos asistidos."</t>
  </si>
  <si>
    <t xml:space="preserve">Unlike the United States, Mexico does not report the number of adults that accompany children (i.e. family units). To estimate the number of adults traveling with children, this model assumes that an average of 1.5 adults accompanied each accompanied child. </t>
  </si>
  <si>
    <t xml:space="preserve">The number of adults 18 years old or older who are deported by INM. </t>
  </si>
  <si>
    <t>The percentage of deported adults that re-attempt to cross into the United States.</t>
  </si>
  <si>
    <t xml:space="preserve"> Deported Unaccompanied Minors Who Re-Attempt to Cross to the US</t>
  </si>
  <si>
    <t>Deported Families Who Re-Attempt to Cross to the US</t>
  </si>
  <si>
    <t>The percentage of deported families (accompanied minors and adults with children) that re-attempt to cross into the United States.</t>
  </si>
  <si>
    <t>The total number of deported families (accompanied minors and adults with children) that re-attempt to cross into the United States.</t>
  </si>
  <si>
    <t xml:space="preserve">The percentage of unaccompanied minors that re-attempt to cross into the United States after being deported from Mexico. </t>
  </si>
  <si>
    <t>The total number of unaccompanied minor who were deported from Mexico and will never attempt to cross the US-Mexico border.</t>
  </si>
  <si>
    <t xml:space="preserve">Families that Never Pass Through Mexico = (Deportations Accompanied Minors  + Adults with Children Deportations) * Rate - Families that Re-Attempt to Cross to the US </t>
  </si>
  <si>
    <t xml:space="preserve">Adults # That Never Pass Through = Deportations Adults * Rate-Adults That Re-Attempt to Cross to the US </t>
  </si>
  <si>
    <t xml:space="preserve">Unaccompanied Minors that Never Pass Through Mexico = Deportations Unaccompanied Minors * Rate - Unaccompanied Minors that Re-Attempt to Cross to the US </t>
  </si>
  <si>
    <t xml:space="preserve">COMAR data on individuals qualifying for complementary protection. Individuals denied refugee status are automatically considered for complementary protection in Mexico. Complementary protection is granted to those who do not meet the definition of refugee, but would face persecution if returned to their country of origin. It provides the same rights as refugee status except for family reunification. COMAR only provides complementary protection data by calendar year and not by month. This model includes the numbers for calendar years divided by the number of months. Therefore, these numbers should be taken as general estimates. </t>
  </si>
  <si>
    <t xml:space="preserve">COMAR data on individuals receiving refugee status. In Mexico, refugees are considered persons who are fleeing persecution based on "race, religion, nationality, gender, political persecution, or membership in a particular social group." Mexico also adheres to the Cartagena definition, which includes “persons who have fled their countries because their lives, safety, or freedom have been threatened by generalized violence, foreign aggression, internal conflicts, massive violation of human rights or other circumstances which have seriously disturbed public order.“ COMAR only provides refugee status by calendar year and not by month. This model includes the numbers for calendar years divided by the number of months. Therefore, these numbers should be taken as general estimates. </t>
  </si>
  <si>
    <t xml:space="preserve">
The percent of adults, families, and unaccompanied minors who receive refugee status or complementary protection status and remain in Mexico.</t>
  </si>
  <si>
    <t>The total number of adults and unaccompanied minors who received refugee status or complementary protection.</t>
  </si>
  <si>
    <t xml:space="preserve">The total number of deportations reported by INM. </t>
  </si>
  <si>
    <t>The number of adults, unaccompanied children, and families who enter the United States in a given year combined with the number of adults, unaccompanied children, and families who leave Central America but never arrive at the US-Mexico border.</t>
  </si>
  <si>
    <t>FY2018 - FY2021</t>
  </si>
  <si>
    <t>2018-2021</t>
  </si>
  <si>
    <t>EMIGRATION DEMOGRAPHICS</t>
  </si>
  <si>
    <t>Central American Emigration Assumptions</t>
  </si>
  <si>
    <t>Mexican Emigration Assumptions</t>
  </si>
  <si>
    <t>Estimated Recividism Rate - Apprehensions - Families (Title 42)</t>
  </si>
  <si>
    <t>Estimated Recividism Rate - Apprehensions - Unaccompanied Minors (Title 42)</t>
  </si>
  <si>
    <t>Estimated Recividism Rate - Apprehensions - Single Adults (Title 42)</t>
  </si>
  <si>
    <t>Estimated Recividism Rate - Apprehensions - Single Adults (Title 8)</t>
  </si>
  <si>
    <t>Estimated Rate - Non-Detection Single Adults</t>
  </si>
  <si>
    <t>Estimated % of Inadmissible Families That Are Seeking Protection</t>
  </si>
  <si>
    <t>Estimated Recividism Rate - Apprehensions - Single - Adults (Title 8)</t>
  </si>
  <si>
    <t>Estimated Number of Accompanied Children Traveling with Each Adult in Mexico</t>
  </si>
  <si>
    <t>Estimated Rate - Deported Families Who Re-Attempt to Cross to the US</t>
  </si>
  <si>
    <t>Estimated Rate - Deported Unaccompanied Minors Who Re-Attempt to Cross to the US</t>
  </si>
  <si>
    <t>Estimated Rate - Deported Adults Who Re-Attempt to Cross into the US</t>
  </si>
  <si>
    <t>Estimated Rate - Refugees Status and Complementary Protection Recipients Who Stay in Mexico</t>
  </si>
  <si>
    <t>Input from CBP, INM, or COMAR</t>
  </si>
  <si>
    <t>Unaccompanied Minors (Title 8)</t>
  </si>
  <si>
    <t>Unaccompanied Minors ( (Title 42)</t>
  </si>
  <si>
    <t>Single Adults (Title 8)</t>
  </si>
  <si>
    <t>Single Adults (Title 42)</t>
  </si>
  <si>
    <t>Estimated % Referred to Health and Human Services</t>
  </si>
  <si>
    <t>ALL  EMIGRATION  (UNITED STATES AND MEXICO)</t>
  </si>
  <si>
    <t>FAMILIES  - ESTIMATED UNIQUE INDIVIDUALS (UNITED STATES AND MEXICO)</t>
  </si>
  <si>
    <t>UNACCOMPANIED MINORS  - ESTIMATED UNIQUE INDIVIDUALS (UNITED STATES AND MEXICO)</t>
  </si>
  <si>
    <t>SINGLE ADULTS -ESTIMATED UNIQUE INDIVIDUALS (UNITED STATES AND MEXICO)</t>
  </si>
  <si>
    <t>Recividism Total - Apprehensions - Unaccompanied Minors (Title 8)</t>
  </si>
  <si>
    <t>Recividism Total - Apprehensions - Unaccompanied Minors (Title 42)</t>
  </si>
  <si>
    <t xml:space="preserve">FAMILY ENCOUNTER PROCESSING - NOT UNIQUE INDIVIDUALS (EL SALVADOR) </t>
  </si>
  <si>
    <t>FAMILY ENCOUNTER PROCESSING - NOT UNIQUE INDIVIDUALS  (GUATEMALA)</t>
  </si>
  <si>
    <t>FAMILY ENCOUNTER PROCESSING - NOT UNIQUE INDIVIDUALS (HONDURAS)</t>
  </si>
  <si>
    <t>FAMILY ENCOUNTER PROCESSING - NOT UNIQUE INDIVIDUALS  (MEXICO)</t>
  </si>
  <si>
    <t>FAMILY TITLE 42 ENCOUNTER PROCESSING - NOT UNIQUE INDIVIDUALS (PERCENT)</t>
  </si>
  <si>
    <t>UNACCOMPANIED MINOR ENCOUNTER PROCESSING - NOT UNIQUE INDIVIDUALS (EL SALVADOR)</t>
  </si>
  <si>
    <t>UNACCOMPANIED MINOR ENCOUNTER PROCESSING - NOT UNIQUE INDIVIDUALS (GUATEMALA)</t>
  </si>
  <si>
    <t>UNACCOMPANIED MINOR ENCOUNTER PROCESSING - NOT UNIQUE INDIVIDUALS  (HONDURAS)</t>
  </si>
  <si>
    <t>UNACCOMPANIED MINOR ENCOUNTER PROCESSING - NOT UNIQUE INDIVIDUALS  (MEXICO</t>
  </si>
  <si>
    <t>UNACCOMPANIED MINORS  TITLE 42 ENCOUNTER PROCESSING - NOT UNIQUE INDIVIDUALS  (PERCENT)</t>
  </si>
  <si>
    <t>SINGLE ADULT ENCOUNTER PROCESSING - NOT UNIQUE INDIVIDUALS   (EL SALVADOR)</t>
  </si>
  <si>
    <t>SINGLE ADULT ENCOUNTER PROCESSING - NOT UNIQUE INDIVIDUALS  (GUATEMALA)</t>
  </si>
  <si>
    <t>SINGLE ADULT ENCOUNTER PROCESSING - NOT UNIQUE INDIVIDUALS (HONDURAS)</t>
  </si>
  <si>
    <t>SINGLE ADULT ENCOUNTER PROCESSING - NOT UNIQUE INDIVIDUALS  (MEXICO)</t>
  </si>
  <si>
    <t>SINGLE ADULTS ENCOUNTER PROCESSING - NOT UNIQUE INDIVIDUALS  (PERCENT)</t>
  </si>
  <si>
    <t>AVERAGE TITLE 42 ENCOUNTER PROCESSING - NOT UNIQUE INDIVIDUALS</t>
  </si>
  <si>
    <t>Inadmissibles - Families (Title 8 - Protection Seekers)</t>
  </si>
  <si>
    <t>GENERAL INPUTS</t>
  </si>
  <si>
    <t>Inadmissibles - Unaccompanied Minors (Title 42)</t>
  </si>
  <si>
    <t>Sub-Total Unique Families</t>
  </si>
  <si>
    <t>Sub-Total Unique Unaccompanied Minors</t>
  </si>
  <si>
    <t>Recividism - Single Adults (Title 8)</t>
  </si>
  <si>
    <t>Recividism - Single Adults (Title 42)</t>
  </si>
  <si>
    <t>Estimated Recividism Rate - Inadmissibles - Single Adults (Title 42)</t>
  </si>
  <si>
    <t>Recividism - Apprehensions - Single Adults (Title 8)</t>
  </si>
  <si>
    <t>Recividism - Apprehensions - Single Adults (Title 42)</t>
  </si>
  <si>
    <t>Recividism - Inadmissibles - Single Adults (Title 42)</t>
  </si>
  <si>
    <t>Estimated Recividism Rate - Inadmissibles - Single Adults (Title 8)</t>
  </si>
  <si>
    <t>Recividism - Inadmissibles - Single Adults (Title 8)</t>
  </si>
  <si>
    <t>Recividism Total - Single Adults (Title 42)</t>
  </si>
  <si>
    <t>Recividism Total - Single Adults (Title 8)</t>
  </si>
  <si>
    <t>Refugee Status Recipients - Yearly Total</t>
  </si>
  <si>
    <t>Refugee Status Recipients - Estimated Monthly Total</t>
  </si>
  <si>
    <t>Complementary Protection Status Recipients - Yearly Total</t>
  </si>
  <si>
    <t>Complementary Protection Status Recipients - Estimated Monthly Total</t>
  </si>
  <si>
    <t>Estimated Recividism Rate - Inadmissibles - Unaccompanied Minors (Title 42)</t>
  </si>
  <si>
    <t>Recividism - Inadmissibles - Unaccompanied Minors (Title 42)</t>
  </si>
  <si>
    <t>Protection Seeker Inadmissibles - Single Adults (Title 8)</t>
  </si>
  <si>
    <t>Protection Seeker Inadmissibles - Single Adults (Title 42)</t>
  </si>
  <si>
    <t>Input from "General Inputs" Section</t>
  </si>
  <si>
    <t>TOTALS AND GRAPHS</t>
  </si>
  <si>
    <t>SUB-TOTAL</t>
  </si>
  <si>
    <t>Formula differs in row</t>
  </si>
  <si>
    <t>Sub-Total Unique Detected Single Adults</t>
  </si>
  <si>
    <t>Individuals Who Never Attempt to Cross into the US - Subtotal</t>
  </si>
  <si>
    <t>Estimated Recividism Rate - Apprehensions - Unaccompanied Minors (Title 8)</t>
  </si>
  <si>
    <t>Estimated % of Inadmissible Unaccompanied Minors That Are Seeking Protection (Title 8)</t>
  </si>
  <si>
    <t>Estimated % of Inadmissible Unaccompanied Minors That Are Seeking Protection (Title 42)</t>
  </si>
  <si>
    <t>Inadmissible - Unaccompanied Minors That Are Seeking Protection (Title 42)</t>
  </si>
  <si>
    <t>Estimated % of Inadmissible Single Adults That Are Seeking Protection (Title 8)</t>
  </si>
  <si>
    <t>Estimated % of Inadmissible Single Adults That Are Seeking Protection (Title 42)</t>
  </si>
  <si>
    <t>Unaccompanied Minors Returned to Mexico (Title 8)</t>
  </si>
  <si>
    <t>Estimated % Referred to Health and Human Services (Title 8)</t>
  </si>
  <si>
    <t>Inadmissible - Unaccompanied Minors (Title 8 - Protection Seekers)</t>
  </si>
  <si>
    <t>Estimated % of Inadmissible Unaccompanied Minors That Are Seeking Protection (Title 8 &amp; Title 42)</t>
  </si>
  <si>
    <t>Estimated % of Inadmissible Single Adults That Are Seeking Protection (Title 8 &amp; Title 42)</t>
  </si>
  <si>
    <t>Estimate based on Health and Human Services (HHS) data</t>
  </si>
  <si>
    <t>Using rough calculations for FY2016 - FY2020, it seems that about 15 percent of apprehended UCs from Mexico were referred to Health and Human Services (HHS)</t>
  </si>
  <si>
    <t>Guatemala 2021</t>
  </si>
  <si>
    <t>Guatemala 2021 was calculated by using the total number of recognized refugees from 2013-2021 and subtracting the yearly totals. 2013-2017 here</t>
  </si>
  <si>
    <t>Guatemala 2021 was calculated by using the total number of complementary protection recipients from 2013-2021 and subtracting the yearly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</si>
</sst>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 ##0;\-;_-\ &quot;-&quot;_-;_-@_-"/>
  </numFmts>
  <fonts count="29" x14ac:knownFonts="1">
    <font>
      <sz val="12"/>
      <color rgb="FF000000"/>
      <name val="Calibri"/>
    </font>
    <font>
      <b/>
      <sz val="11"/>
      <color rgb="FFFFFFFF"/>
      <name val="Cambria"/>
      <family val="1"/>
    </font>
    <font>
      <sz val="12"/>
      <color rgb="FF000000"/>
      <name val="Cambria"/>
      <family val="1"/>
    </font>
    <font>
      <sz val="11"/>
      <color rgb="FF000000"/>
      <name val="Cambria"/>
      <family val="1"/>
    </font>
    <font>
      <u/>
      <sz val="11"/>
      <color rgb="FF0563C1"/>
      <name val="Cambria"/>
      <family val="1"/>
    </font>
    <font>
      <u/>
      <sz val="11"/>
      <color rgb="FF0432FF"/>
      <name val="Cambria"/>
      <family val="1"/>
    </font>
    <font>
      <i/>
      <sz val="11"/>
      <color rgb="FF000000"/>
      <name val="Cambria"/>
      <family val="1"/>
    </font>
    <font>
      <sz val="11"/>
      <color rgb="FFFF0000"/>
      <name val="Cambria"/>
      <family val="1"/>
    </font>
    <font>
      <sz val="12"/>
      <color rgb="FF000000"/>
      <name val="Calibri"/>
      <family val="2"/>
    </font>
    <font>
      <sz val="10"/>
      <name val="Arial"/>
      <family val="2"/>
    </font>
    <font>
      <sz val="12"/>
      <color rgb="FF000000"/>
      <name val="Calibri Light"/>
      <family val="2"/>
      <scheme val="major"/>
    </font>
    <font>
      <sz val="12"/>
      <color rgb="FF1A5EE6"/>
      <name val="Calibri Light"/>
      <family val="2"/>
      <scheme val="major"/>
    </font>
    <font>
      <b/>
      <sz val="12"/>
      <color theme="0"/>
      <name val="Calibri Light"/>
      <family val="2"/>
      <scheme val="major"/>
    </font>
    <font>
      <sz val="12"/>
      <color theme="1"/>
      <name val="Calibri Light"/>
      <family val="2"/>
      <scheme val="major"/>
    </font>
    <font>
      <sz val="12"/>
      <name val="Calibri Light"/>
      <family val="2"/>
      <scheme val="major"/>
    </font>
    <font>
      <b/>
      <sz val="12"/>
      <name val="Calibri Light"/>
      <family val="2"/>
      <scheme val="major"/>
    </font>
    <font>
      <sz val="12"/>
      <color rgb="FFFFFFFF"/>
      <name val="Calibri Light"/>
      <family val="2"/>
      <scheme val="major"/>
    </font>
    <font>
      <b/>
      <sz val="12"/>
      <color rgb="FF000000"/>
      <name val="Calibri Light"/>
      <family val="2"/>
      <scheme val="major"/>
    </font>
    <font>
      <u/>
      <sz val="12"/>
      <color theme="10"/>
      <name val="Calibri"/>
      <family val="2"/>
    </font>
    <font>
      <sz val="12"/>
      <color rgb="FF2C20D3"/>
      <name val="Calibri Light"/>
      <family val="2"/>
      <scheme val="major"/>
    </font>
    <font>
      <sz val="12"/>
      <color rgb="FF2947F1"/>
      <name val="Calibri Light"/>
      <family val="2"/>
      <scheme val="major"/>
    </font>
    <font>
      <sz val="12"/>
      <color rgb="FF0432FF"/>
      <name val="Calibri Light"/>
      <family val="2"/>
      <scheme val="major"/>
    </font>
    <font>
      <sz val="12"/>
      <color theme="0"/>
      <name val="Calibri Light"/>
      <family val="2"/>
      <scheme val="major"/>
    </font>
    <font>
      <u/>
      <sz val="11"/>
      <color theme="10"/>
      <name val="Cambria"/>
      <family val="1"/>
    </font>
    <font>
      <sz val="11"/>
      <name val="Cambria"/>
      <family val="1"/>
    </font>
    <font>
      <u/>
      <sz val="12"/>
      <color theme="10"/>
      <name val="Cambria"/>
      <family val="1"/>
    </font>
    <font>
      <b/>
      <u/>
      <sz val="12"/>
      <color rgb="FF000000"/>
      <name val="Calibri Light"/>
      <family val="2"/>
      <scheme val="major"/>
    </font>
    <font>
      <sz val="11"/>
      <color theme="1"/>
      <name val="Cambria"/>
      <family val="1"/>
    </font>
    <font>
      <sz val="12"/>
      <color rgb="FF000000"/>
      <name val="Calibri Light"/>
      <family val="2"/>
    </font>
  </fonts>
  <fills count="15">
    <fill>
      <patternFill patternType="none"/>
    </fill>
    <fill>
      <patternFill patternType="gray125"/>
    </fill>
    <fill>
      <patternFill patternType="solid">
        <fgColor rgb="FF000000"/>
        <bgColor rgb="FF000000"/>
      </patternFill>
    </fill>
    <fill>
      <patternFill patternType="solid">
        <fgColor rgb="FFFEF2CB"/>
        <bgColor rgb="FFFEF2CB"/>
      </patternFill>
    </fill>
    <fill>
      <patternFill patternType="solid">
        <fgColor rgb="FFFFC000"/>
        <bgColor rgb="FFFFC000"/>
      </patternFill>
    </fill>
    <fill>
      <patternFill patternType="solid">
        <fgColor theme="1"/>
        <bgColor indexed="64"/>
      </patternFill>
    </fill>
    <fill>
      <patternFill patternType="solid">
        <fgColor theme="1" tint="0.499984740745262"/>
        <bgColor rgb="FF666666"/>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FEF2CB"/>
      </patternFill>
    </fill>
    <fill>
      <patternFill patternType="solid">
        <fgColor theme="8" tint="0.79998168889431442"/>
        <bgColor indexed="64"/>
      </patternFill>
    </fill>
    <fill>
      <patternFill patternType="solid">
        <fgColor theme="8" tint="0.79998168889431442"/>
        <bgColor rgb="FFFEF2CB"/>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rgb="FF000000"/>
      </top>
      <bottom/>
      <diagonal/>
    </border>
  </borders>
  <cellStyleXfs count="6">
    <xf numFmtId="0" fontId="0" fillId="0" borderId="0"/>
    <xf numFmtId="43" fontId="8" fillId="0" borderId="0" applyFont="0" applyFill="0" applyBorder="0" applyAlignment="0" applyProtection="0"/>
    <xf numFmtId="9" fontId="8" fillId="0" borderId="0" applyFont="0" applyFill="0" applyBorder="0" applyAlignment="0" applyProtection="0"/>
    <xf numFmtId="0" fontId="9" fillId="0" borderId="6"/>
    <xf numFmtId="0" fontId="9" fillId="0" borderId="6"/>
    <xf numFmtId="0" fontId="18" fillId="0" borderId="0" applyNumberFormat="0" applyFill="0" applyBorder="0" applyAlignment="0" applyProtection="0"/>
  </cellStyleXfs>
  <cellXfs count="288">
    <xf numFmtId="0" fontId="0" fillId="0" borderId="0" xfId="0" applyFont="1" applyAlignment="1"/>
    <xf numFmtId="0" fontId="1" fillId="2" borderId="1" xfId="0" applyFont="1" applyFill="1" applyBorder="1" applyAlignment="1">
      <alignment horizontal="center" vertical="center"/>
    </xf>
    <xf numFmtId="0" fontId="2" fillId="2" borderId="0" xfId="0" applyFont="1" applyFill="1"/>
    <xf numFmtId="0" fontId="2" fillId="0" borderId="0" xfId="0" applyFont="1"/>
    <xf numFmtId="0" fontId="4"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2" fillId="0" borderId="1" xfId="0" applyFont="1" applyBorder="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1" fillId="2" borderId="1" xfId="0" applyFont="1" applyFill="1" applyBorder="1" applyAlignment="1">
      <alignment horizontal="center" vertical="center" wrapText="1"/>
    </xf>
    <xf numFmtId="0" fontId="2" fillId="2" borderId="1" xfId="0" applyFont="1" applyFill="1" applyBorder="1"/>
    <xf numFmtId="0" fontId="6"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10" fillId="0" borderId="0" xfId="0" applyFont="1" applyFill="1" applyAlignment="1"/>
    <xf numFmtId="0" fontId="10" fillId="0" borderId="0" xfId="0" applyFont="1" applyAlignment="1"/>
    <xf numFmtId="0" fontId="10" fillId="0" borderId="6" xfId="0" applyFont="1" applyFill="1" applyBorder="1" applyAlignment="1"/>
    <xf numFmtId="0" fontId="10" fillId="0" borderId="6" xfId="0" applyFont="1" applyBorder="1" applyAlignment="1"/>
    <xf numFmtId="0" fontId="10" fillId="5" borderId="0" xfId="0" applyFont="1" applyFill="1" applyAlignment="1"/>
    <xf numFmtId="17" fontId="12" fillId="5" borderId="0" xfId="0" applyNumberFormat="1" applyFont="1" applyFill="1" applyAlignment="1"/>
    <xf numFmtId="0" fontId="10" fillId="7" borderId="6" xfId="0" applyFont="1" applyFill="1" applyBorder="1" applyAlignment="1"/>
    <xf numFmtId="0" fontId="10" fillId="7" borderId="10" xfId="0" applyFont="1" applyFill="1" applyBorder="1" applyAlignment="1"/>
    <xf numFmtId="166" fontId="11" fillId="0" borderId="13" xfId="1" applyNumberFormat="1" applyFont="1" applyBorder="1" applyAlignment="1"/>
    <xf numFmtId="166" fontId="11" fillId="0" borderId="8" xfId="1" applyNumberFormat="1" applyFont="1" applyBorder="1" applyAlignment="1"/>
    <xf numFmtId="166" fontId="11" fillId="0" borderId="16" xfId="1" applyNumberFormat="1" applyFont="1" applyBorder="1" applyAlignment="1"/>
    <xf numFmtId="0" fontId="10" fillId="0" borderId="8" xfId="0" applyFont="1" applyFill="1" applyBorder="1" applyAlignment="1"/>
    <xf numFmtId="166" fontId="11" fillId="0" borderId="13" xfId="1" applyNumberFormat="1" applyFont="1" applyFill="1" applyBorder="1" applyAlignment="1"/>
    <xf numFmtId="166" fontId="11" fillId="0" borderId="8" xfId="1" applyNumberFormat="1" applyFont="1" applyFill="1" applyBorder="1" applyAlignment="1"/>
    <xf numFmtId="166" fontId="10" fillId="0" borderId="8" xfId="1" applyNumberFormat="1" applyFont="1" applyFill="1" applyBorder="1" applyAlignment="1"/>
    <xf numFmtId="0" fontId="11" fillId="0" borderId="8" xfId="0" applyFont="1" applyFill="1" applyBorder="1" applyAlignment="1"/>
    <xf numFmtId="3" fontId="10" fillId="0" borderId="8" xfId="0" applyNumberFormat="1" applyFont="1" applyFill="1" applyBorder="1" applyAlignment="1"/>
    <xf numFmtId="1" fontId="10" fillId="0" borderId="10" xfId="0" applyNumberFormat="1" applyFont="1" applyFill="1" applyBorder="1" applyAlignment="1"/>
    <xf numFmtId="3" fontId="10" fillId="0" borderId="8" xfId="0" applyNumberFormat="1" applyFont="1" applyBorder="1" applyAlignment="1"/>
    <xf numFmtId="0" fontId="10" fillId="0" borderId="8" xfId="0" applyFont="1" applyBorder="1" applyAlignment="1"/>
    <xf numFmtId="1" fontId="10" fillId="0" borderId="8" xfId="0" applyNumberFormat="1" applyFont="1" applyBorder="1" applyAlignment="1"/>
    <xf numFmtId="0" fontId="11" fillId="0" borderId="8" xfId="0" applyFont="1" applyBorder="1" applyAlignment="1"/>
    <xf numFmtId="166" fontId="10" fillId="0" borderId="10" xfId="1" applyNumberFormat="1" applyFont="1" applyFill="1" applyBorder="1" applyAlignment="1"/>
    <xf numFmtId="166" fontId="10" fillId="0" borderId="23" xfId="1" applyNumberFormat="1" applyFont="1" applyFill="1" applyBorder="1" applyAlignment="1"/>
    <xf numFmtId="0" fontId="11" fillId="0" borderId="13" xfId="0" applyFont="1" applyFill="1" applyBorder="1" applyAlignment="1"/>
    <xf numFmtId="3" fontId="11" fillId="0" borderId="8" xfId="0" applyNumberFormat="1" applyFont="1" applyBorder="1" applyAlignment="1"/>
    <xf numFmtId="166" fontId="10" fillId="0" borderId="0" xfId="0" applyNumberFormat="1" applyFont="1" applyAlignment="1"/>
    <xf numFmtId="166" fontId="10" fillId="0" borderId="0" xfId="0" applyNumberFormat="1" applyFont="1" applyFill="1" applyAlignment="1"/>
    <xf numFmtId="3" fontId="10" fillId="0" borderId="0" xfId="0" applyNumberFormat="1" applyFont="1" applyFill="1" applyAlignment="1"/>
    <xf numFmtId="0" fontId="16" fillId="2" borderId="1" xfId="0" applyFont="1" applyFill="1" applyBorder="1"/>
    <xf numFmtId="0" fontId="10" fillId="0" borderId="0" xfId="0" applyFont="1"/>
    <xf numFmtId="0" fontId="10" fillId="0" borderId="6" xfId="0" applyFont="1" applyBorder="1"/>
    <xf numFmtId="0" fontId="10" fillId="0" borderId="6" xfId="0" applyFont="1" applyFill="1" applyBorder="1"/>
    <xf numFmtId="0" fontId="10" fillId="0" borderId="8" xfId="0" applyFont="1" applyFill="1" applyBorder="1"/>
    <xf numFmtId="3" fontId="10" fillId="0" borderId="16" xfId="0" applyNumberFormat="1" applyFont="1" applyFill="1" applyBorder="1" applyAlignment="1"/>
    <xf numFmtId="3" fontId="11" fillId="0" borderId="8" xfId="0" applyNumberFormat="1" applyFont="1" applyFill="1" applyBorder="1"/>
    <xf numFmtId="0" fontId="10" fillId="0" borderId="8" xfId="0" applyFont="1" applyBorder="1"/>
    <xf numFmtId="3" fontId="10" fillId="0" borderId="8" xfId="0" applyNumberFormat="1" applyFont="1" applyFill="1" applyBorder="1"/>
    <xf numFmtId="0" fontId="10" fillId="0" borderId="6" xfId="0" applyFont="1" applyFill="1" applyBorder="1" applyAlignment="1">
      <alignment horizontal="center" vertical="center"/>
    </xf>
    <xf numFmtId="17" fontId="12" fillId="0" borderId="0" xfId="0" applyNumberFormat="1" applyFont="1" applyFill="1" applyAlignment="1"/>
    <xf numFmtId="0" fontId="16" fillId="2" borderId="8" xfId="0" applyFont="1" applyFill="1" applyBorder="1"/>
    <xf numFmtId="17" fontId="12" fillId="5" borderId="8" xfId="0" applyNumberFormat="1" applyFont="1" applyFill="1" applyBorder="1" applyAlignment="1"/>
    <xf numFmtId="166" fontId="21" fillId="0" borderId="8" xfId="1" applyNumberFormat="1" applyFont="1" applyBorder="1" applyAlignment="1"/>
    <xf numFmtId="9" fontId="21" fillId="8" borderId="8" xfId="0" applyNumberFormat="1" applyFont="1" applyFill="1" applyBorder="1" applyAlignment="1"/>
    <xf numFmtId="166" fontId="21" fillId="0" borderId="13" xfId="1" applyNumberFormat="1" applyFont="1" applyFill="1" applyBorder="1" applyAlignment="1"/>
    <xf numFmtId="166" fontId="21" fillId="0" borderId="8" xfId="1" applyNumberFormat="1" applyFont="1" applyFill="1" applyBorder="1" applyAlignment="1"/>
    <xf numFmtId="166" fontId="21" fillId="0" borderId="16" xfId="1" applyNumberFormat="1" applyFont="1" applyFill="1" applyBorder="1" applyAlignment="1"/>
    <xf numFmtId="3" fontId="10" fillId="10" borderId="18" xfId="0" applyNumberFormat="1" applyFont="1" applyFill="1" applyBorder="1" applyAlignment="1"/>
    <xf numFmtId="3" fontId="10" fillId="10" borderId="19" xfId="0" applyNumberFormat="1" applyFont="1" applyFill="1" applyBorder="1" applyAlignment="1"/>
    <xf numFmtId="0" fontId="22" fillId="5" borderId="6" xfId="0" applyFont="1" applyFill="1" applyBorder="1" applyAlignment="1"/>
    <xf numFmtId="0" fontId="22" fillId="5" borderId="0" xfId="0" applyFont="1" applyFill="1" applyAlignment="1"/>
    <xf numFmtId="166" fontId="10" fillId="0" borderId="8" xfId="0" applyNumberFormat="1" applyFont="1" applyBorder="1" applyAlignment="1"/>
    <xf numFmtId="0" fontId="3" fillId="0" borderId="2" xfId="0" applyFont="1" applyBorder="1" applyAlignment="1">
      <alignment horizontal="center" vertical="center" wrapText="1"/>
    </xf>
    <xf numFmtId="0" fontId="4" fillId="0" borderId="7" xfId="0" applyFont="1" applyBorder="1" applyAlignment="1">
      <alignment horizontal="center" vertical="center" wrapText="1"/>
    </xf>
    <xf numFmtId="0" fontId="3" fillId="0" borderId="6" xfId="0" applyFont="1" applyBorder="1"/>
    <xf numFmtId="0" fontId="3" fillId="0" borderId="7" xfId="0" applyFont="1" applyBorder="1" applyAlignment="1">
      <alignment horizontal="center" vertical="center"/>
    </xf>
    <xf numFmtId="0" fontId="6" fillId="0" borderId="8" xfId="0" applyFont="1" applyBorder="1" applyAlignment="1">
      <alignment horizontal="center" vertical="center" wrapText="1"/>
    </xf>
    <xf numFmtId="0" fontId="1" fillId="2" borderId="4" xfId="0" applyFont="1" applyFill="1" applyBorder="1" applyAlignment="1">
      <alignment horizontal="center" vertical="center"/>
    </xf>
    <xf numFmtId="9" fontId="10" fillId="0" borderId="6" xfId="2" applyFont="1" applyBorder="1" applyAlignment="1"/>
    <xf numFmtId="0" fontId="5" fillId="0" borderId="7" xfId="0" applyFont="1" applyBorder="1" applyAlignment="1">
      <alignment horizontal="center" vertical="center"/>
    </xf>
    <xf numFmtId="0" fontId="4" fillId="0" borderId="8" xfId="0" applyFont="1" applyBorder="1" applyAlignment="1">
      <alignment horizontal="center" vertical="center" wrapText="1"/>
    </xf>
    <xf numFmtId="0" fontId="23" fillId="0" borderId="8" xfId="5" applyFont="1" applyBorder="1" applyAlignment="1">
      <alignment horizontal="center" vertical="center"/>
    </xf>
    <xf numFmtId="0" fontId="24" fillId="0" borderId="3" xfId="0" applyFont="1" applyBorder="1" applyAlignment="1"/>
    <xf numFmtId="0" fontId="24" fillId="0" borderId="7" xfId="0" applyFont="1" applyBorder="1" applyAlignment="1"/>
    <xf numFmtId="0" fontId="4" fillId="0" borderId="1" xfId="0" applyFont="1" applyBorder="1" applyAlignment="1">
      <alignment horizontal="center" vertical="center"/>
    </xf>
    <xf numFmtId="9" fontId="10" fillId="0" borderId="8" xfId="2" applyFont="1" applyBorder="1" applyAlignment="1"/>
    <xf numFmtId="0" fontId="18" fillId="0" borderId="1" xfId="5" applyBorder="1" applyAlignment="1">
      <alignment horizontal="center" vertical="center"/>
    </xf>
    <xf numFmtId="0" fontId="23" fillId="0" borderId="1" xfId="5" applyFont="1" applyBorder="1" applyAlignment="1">
      <alignment horizontal="center" vertical="center"/>
    </xf>
    <xf numFmtId="0" fontId="23" fillId="0" borderId="1" xfId="5" applyFont="1" applyBorder="1" applyAlignment="1">
      <alignment horizontal="center" vertical="center" wrapText="1"/>
    </xf>
    <xf numFmtId="0" fontId="23" fillId="0" borderId="0" xfId="5" applyFont="1" applyAlignment="1">
      <alignment horizontal="center" vertical="center"/>
    </xf>
    <xf numFmtId="1" fontId="10" fillId="0" borderId="13" xfId="0" applyNumberFormat="1" applyFont="1" applyBorder="1" applyAlignment="1"/>
    <xf numFmtId="0" fontId="10" fillId="0" borderId="18" xfId="0" applyFont="1" applyBorder="1" applyAlignment="1"/>
    <xf numFmtId="1" fontId="10" fillId="0" borderId="18" xfId="0" applyNumberFormat="1" applyFont="1" applyBorder="1" applyAlignment="1"/>
    <xf numFmtId="0" fontId="11" fillId="0" borderId="13" xfId="0" applyFont="1" applyBorder="1" applyAlignment="1"/>
    <xf numFmtId="0" fontId="19" fillId="0" borderId="13" xfId="0" applyFont="1" applyBorder="1" applyAlignment="1"/>
    <xf numFmtId="9" fontId="10" fillId="0" borderId="0" xfId="2" applyFont="1" applyFill="1" applyAlignment="1"/>
    <xf numFmtId="3" fontId="20" fillId="0" borderId="14" xfId="0" applyNumberFormat="1" applyFont="1" applyFill="1" applyBorder="1" applyAlignment="1"/>
    <xf numFmtId="3" fontId="20" fillId="0" borderId="16" xfId="0" applyNumberFormat="1" applyFont="1" applyFill="1" applyBorder="1" applyAlignment="1"/>
    <xf numFmtId="0" fontId="20" fillId="0" borderId="16" xfId="0" applyFont="1" applyFill="1" applyBorder="1" applyAlignment="1"/>
    <xf numFmtId="0" fontId="10" fillId="0" borderId="23" xfId="0" applyFont="1" applyFill="1" applyBorder="1" applyAlignment="1"/>
    <xf numFmtId="0" fontId="20" fillId="0" borderId="14" xfId="0" applyFont="1" applyFill="1" applyBorder="1" applyAlignment="1"/>
    <xf numFmtId="0" fontId="10" fillId="0" borderId="16" xfId="0" applyFont="1" applyFill="1" applyBorder="1" applyAlignment="1"/>
    <xf numFmtId="3" fontId="20" fillId="0" borderId="8" xfId="0" applyNumberFormat="1" applyFont="1" applyBorder="1" applyAlignment="1"/>
    <xf numFmtId="0" fontId="20" fillId="0" borderId="8" xfId="0" applyFont="1" applyBorder="1" applyAlignment="1"/>
    <xf numFmtId="3" fontId="20" fillId="0" borderId="13" xfId="0" applyNumberFormat="1" applyFont="1" applyBorder="1" applyAlignment="1"/>
    <xf numFmtId="9" fontId="10" fillId="0" borderId="0" xfId="0" applyNumberFormat="1" applyFont="1" applyAlignment="1"/>
    <xf numFmtId="3" fontId="21" fillId="0" borderId="14" xfId="0" applyNumberFormat="1" applyFont="1" applyFill="1" applyBorder="1" applyAlignment="1"/>
    <xf numFmtId="0" fontId="21" fillId="0" borderId="16" xfId="0" applyFont="1" applyFill="1" applyBorder="1" applyAlignment="1"/>
    <xf numFmtId="0" fontId="10" fillId="0" borderId="15" xfId="0" applyFont="1" applyBorder="1"/>
    <xf numFmtId="0" fontId="21" fillId="0" borderId="13" xfId="0" applyFont="1" applyBorder="1" applyAlignment="1"/>
    <xf numFmtId="0" fontId="21" fillId="0" borderId="11" xfId="0" applyFont="1" applyBorder="1" applyAlignment="1"/>
    <xf numFmtId="0" fontId="21" fillId="0" borderId="13" xfId="0" applyFont="1" applyFill="1" applyBorder="1" applyAlignment="1"/>
    <xf numFmtId="167" fontId="21" fillId="0" borderId="13" xfId="3" quotePrefix="1" applyNumberFormat="1" applyFont="1" applyBorder="1" applyAlignment="1">
      <alignment horizontal="right" vertical="center"/>
    </xf>
    <xf numFmtId="3" fontId="21" fillId="0" borderId="16" xfId="0" applyNumberFormat="1" applyFont="1" applyFill="1" applyBorder="1" applyAlignment="1"/>
    <xf numFmtId="166" fontId="13" fillId="0" borderId="8" xfId="1" applyNumberFormat="1" applyFont="1" applyFill="1" applyBorder="1" applyAlignment="1"/>
    <xf numFmtId="166" fontId="13" fillId="0" borderId="16" xfId="1" applyNumberFormat="1" applyFont="1" applyFill="1" applyBorder="1" applyAlignment="1"/>
    <xf numFmtId="0" fontId="13" fillId="0" borderId="0" xfId="0" applyFont="1" applyFill="1" applyAlignment="1"/>
    <xf numFmtId="3" fontId="11" fillId="0" borderId="14" xfId="0" applyNumberFormat="1" applyFont="1" applyFill="1" applyBorder="1" applyAlignment="1"/>
    <xf numFmtId="3" fontId="11" fillId="0" borderId="16" xfId="0" applyNumberFormat="1" applyFont="1" applyFill="1" applyBorder="1" applyAlignment="1"/>
    <xf numFmtId="3" fontId="10" fillId="0" borderId="16" xfId="0" applyNumberFormat="1" applyFont="1" applyFill="1" applyBorder="1"/>
    <xf numFmtId="0" fontId="22" fillId="5" borderId="8" xfId="0" applyFont="1" applyFill="1" applyBorder="1" applyAlignment="1"/>
    <xf numFmtId="9" fontId="10" fillId="0" borderId="8" xfId="0" applyNumberFormat="1" applyFont="1" applyBorder="1" applyAlignment="1"/>
    <xf numFmtId="1" fontId="10" fillId="0" borderId="10" xfId="0" applyNumberFormat="1" applyFont="1" applyBorder="1" applyAlignment="1"/>
    <xf numFmtId="1" fontId="10" fillId="0" borderId="23" xfId="0" applyNumberFormat="1" applyFont="1" applyBorder="1" applyAlignment="1"/>
    <xf numFmtId="1" fontId="10" fillId="0" borderId="11" xfId="0" applyNumberFormat="1" applyFont="1" applyBorder="1" applyAlignment="1"/>
    <xf numFmtId="0" fontId="10" fillId="5" borderId="6" xfId="0" applyFont="1" applyFill="1" applyBorder="1" applyAlignment="1"/>
    <xf numFmtId="0" fontId="16" fillId="2" borderId="25" xfId="0" applyFont="1" applyFill="1" applyBorder="1"/>
    <xf numFmtId="17" fontId="12" fillId="5" borderId="6" xfId="0" applyNumberFormat="1" applyFont="1" applyFill="1" applyBorder="1" applyAlignment="1"/>
    <xf numFmtId="3" fontId="10" fillId="0" borderId="0" xfId="0" applyNumberFormat="1" applyFont="1" applyAlignment="1"/>
    <xf numFmtId="166" fontId="10" fillId="0" borderId="6" xfId="0" applyNumberFormat="1" applyFont="1" applyBorder="1" applyAlignment="1"/>
    <xf numFmtId="43" fontId="10" fillId="0" borderId="0" xfId="1" applyFont="1" applyFill="1" applyAlignment="1"/>
    <xf numFmtId="166" fontId="10" fillId="0" borderId="0" xfId="1" applyNumberFormat="1" applyFont="1" applyFill="1" applyAlignment="1"/>
    <xf numFmtId="43" fontId="10" fillId="0" borderId="0" xfId="0" applyNumberFormat="1" applyFont="1" applyAlignment="1"/>
    <xf numFmtId="0" fontId="19" fillId="0" borderId="0" xfId="0" applyFont="1" applyFill="1" applyAlignment="1"/>
    <xf numFmtId="0" fontId="20" fillId="0" borderId="8" xfId="0" applyFont="1" applyFill="1" applyBorder="1" applyAlignment="1"/>
    <xf numFmtId="166" fontId="10" fillId="0" borderId="10" xfId="0" applyNumberFormat="1" applyFont="1" applyFill="1" applyBorder="1" applyAlignment="1"/>
    <xf numFmtId="166" fontId="10" fillId="0" borderId="23" xfId="0" applyNumberFormat="1" applyFont="1" applyFill="1" applyBorder="1" applyAlignment="1"/>
    <xf numFmtId="1" fontId="10" fillId="0" borderId="8" xfId="0" applyNumberFormat="1" applyFont="1" applyFill="1" applyBorder="1" applyAlignment="1"/>
    <xf numFmtId="1" fontId="10" fillId="0" borderId="16" xfId="0" applyNumberFormat="1" applyFont="1" applyFill="1" applyBorder="1" applyAlignment="1"/>
    <xf numFmtId="166" fontId="10" fillId="7" borderId="6" xfId="0" applyNumberFormat="1" applyFont="1" applyFill="1" applyBorder="1" applyAlignment="1"/>
    <xf numFmtId="166" fontId="10" fillId="0" borderId="16" xfId="1" applyNumberFormat="1" applyFont="1" applyFill="1" applyBorder="1" applyAlignment="1"/>
    <xf numFmtId="3" fontId="10" fillId="0" borderId="10" xfId="0" applyNumberFormat="1" applyFont="1" applyFill="1" applyBorder="1"/>
    <xf numFmtId="3" fontId="10" fillId="0" borderId="23" xfId="0" applyNumberFormat="1" applyFont="1" applyFill="1" applyBorder="1"/>
    <xf numFmtId="1" fontId="10" fillId="0" borderId="0" xfId="0" applyNumberFormat="1" applyFont="1" applyFill="1" applyAlignment="1"/>
    <xf numFmtId="3" fontId="10" fillId="0" borderId="26" xfId="0" applyNumberFormat="1" applyFont="1" applyFill="1" applyBorder="1" applyAlignment="1"/>
    <xf numFmtId="3" fontId="10" fillId="0" borderId="27" xfId="0" applyNumberFormat="1" applyFont="1" applyFill="1" applyBorder="1" applyAlignment="1"/>
    <xf numFmtId="0" fontId="25" fillId="0" borderId="1" xfId="5" applyFont="1" applyBorder="1" applyAlignment="1">
      <alignment horizontal="center" vertical="center" wrapText="1"/>
    </xf>
    <xf numFmtId="1" fontId="20" fillId="0" borderId="8" xfId="0" applyNumberFormat="1" applyFont="1" applyBorder="1" applyAlignment="1"/>
    <xf numFmtId="1" fontId="20" fillId="0" borderId="16" xfId="0" applyNumberFormat="1" applyFont="1" applyBorder="1" applyAlignment="1"/>
    <xf numFmtId="1" fontId="20" fillId="0" borderId="11" xfId="0" applyNumberFormat="1" applyFont="1" applyBorder="1" applyAlignment="1"/>
    <xf numFmtId="1" fontId="20" fillId="0" borderId="21" xfId="0" applyNumberFormat="1" applyFont="1" applyBorder="1" applyAlignment="1"/>
    <xf numFmtId="0" fontId="10" fillId="0" borderId="30" xfId="0" applyFont="1" applyBorder="1"/>
    <xf numFmtId="9" fontId="21" fillId="11" borderId="8" xfId="0" applyNumberFormat="1" applyFont="1" applyFill="1" applyBorder="1" applyAlignment="1"/>
    <xf numFmtId="9" fontId="21" fillId="11" borderId="16" xfId="0" applyNumberFormat="1" applyFont="1" applyFill="1" applyBorder="1" applyAlignment="1"/>
    <xf numFmtId="9" fontId="11" fillId="11" borderId="8" xfId="0" applyNumberFormat="1" applyFont="1" applyFill="1" applyBorder="1" applyAlignment="1"/>
    <xf numFmtId="9" fontId="11" fillId="11" borderId="16" xfId="0" applyNumberFormat="1" applyFont="1" applyFill="1" applyBorder="1" applyAlignment="1"/>
    <xf numFmtId="9" fontId="20" fillId="11" borderId="8" xfId="0" applyNumberFormat="1" applyFont="1" applyFill="1" applyBorder="1" applyAlignment="1"/>
    <xf numFmtId="9" fontId="20" fillId="11" borderId="16" xfId="0" applyNumberFormat="1" applyFont="1" applyFill="1" applyBorder="1" applyAlignment="1"/>
    <xf numFmtId="9" fontId="21" fillId="11" borderId="8" xfId="0" applyNumberFormat="1" applyFont="1" applyFill="1" applyBorder="1"/>
    <xf numFmtId="9" fontId="21" fillId="11" borderId="16" xfId="0" applyNumberFormat="1" applyFont="1" applyFill="1" applyBorder="1"/>
    <xf numFmtId="164" fontId="19" fillId="11" borderId="8" xfId="0" applyNumberFormat="1" applyFont="1" applyFill="1" applyBorder="1" applyAlignment="1"/>
    <xf numFmtId="164" fontId="19" fillId="11" borderId="16" xfId="0" applyNumberFormat="1" applyFont="1" applyFill="1" applyBorder="1" applyAlignment="1"/>
    <xf numFmtId="9" fontId="19" fillId="11" borderId="8" xfId="0" applyNumberFormat="1" applyFont="1" applyFill="1" applyBorder="1" applyAlignment="1"/>
    <xf numFmtId="9" fontId="19" fillId="11" borderId="16" xfId="0" applyNumberFormat="1" applyFont="1" applyFill="1" applyBorder="1" applyAlignment="1"/>
    <xf numFmtId="9" fontId="11" fillId="11" borderId="8" xfId="0" applyNumberFormat="1" applyFont="1" applyFill="1" applyBorder="1"/>
    <xf numFmtId="9" fontId="11" fillId="11" borderId="16" xfId="0" applyNumberFormat="1" applyFont="1" applyFill="1" applyBorder="1"/>
    <xf numFmtId="164" fontId="11" fillId="11" borderId="8" xfId="0" applyNumberFormat="1" applyFont="1" applyFill="1" applyBorder="1" applyAlignment="1"/>
    <xf numFmtId="164" fontId="11" fillId="11" borderId="16" xfId="0" applyNumberFormat="1" applyFont="1" applyFill="1" applyBorder="1" applyAlignment="1"/>
    <xf numFmtId="0" fontId="21" fillId="0" borderId="8" xfId="0" applyFont="1" applyFill="1" applyBorder="1" applyAlignment="1"/>
    <xf numFmtId="0" fontId="21" fillId="0" borderId="8" xfId="0" applyFont="1" applyBorder="1" applyAlignment="1"/>
    <xf numFmtId="167" fontId="21" fillId="0" borderId="8" xfId="3" quotePrefix="1" applyNumberFormat="1" applyFont="1" applyBorder="1" applyAlignment="1">
      <alignment horizontal="right" vertical="center"/>
    </xf>
    <xf numFmtId="37" fontId="10" fillId="0" borderId="11" xfId="1" applyNumberFormat="1" applyFont="1" applyBorder="1" applyAlignment="1"/>
    <xf numFmtId="165" fontId="11" fillId="11" borderId="8" xfId="0" applyNumberFormat="1" applyFont="1" applyFill="1" applyBorder="1"/>
    <xf numFmtId="165" fontId="11" fillId="11" borderId="16" xfId="0" applyNumberFormat="1" applyFont="1" applyFill="1" applyBorder="1"/>
    <xf numFmtId="9" fontId="11" fillId="11" borderId="16" xfId="2" applyFont="1" applyFill="1" applyBorder="1" applyAlignment="1"/>
    <xf numFmtId="9" fontId="11" fillId="11" borderId="8" xfId="2" applyFont="1" applyFill="1" applyBorder="1" applyAlignment="1"/>
    <xf numFmtId="166" fontId="11" fillId="0" borderId="16" xfId="1" applyNumberFormat="1" applyFont="1" applyFill="1" applyBorder="1" applyAlignment="1"/>
    <xf numFmtId="1" fontId="10" fillId="13" borderId="8" xfId="0" applyNumberFormat="1" applyFont="1" applyFill="1" applyBorder="1" applyAlignment="1"/>
    <xf numFmtId="1" fontId="10" fillId="13" borderId="16" xfId="0" applyNumberFormat="1" applyFont="1" applyFill="1" applyBorder="1" applyAlignment="1"/>
    <xf numFmtId="166" fontId="20" fillId="0" borderId="13" xfId="1" applyNumberFormat="1" applyFont="1" applyFill="1" applyBorder="1" applyAlignment="1"/>
    <xf numFmtId="166" fontId="20" fillId="0" borderId="8" xfId="1" applyNumberFormat="1" applyFont="1" applyFill="1" applyBorder="1" applyAlignment="1"/>
    <xf numFmtId="165" fontId="20" fillId="11" borderId="8" xfId="2" applyNumberFormat="1" applyFont="1" applyFill="1" applyBorder="1"/>
    <xf numFmtId="165" fontId="20" fillId="11" borderId="8" xfId="2" applyNumberFormat="1" applyFont="1" applyFill="1" applyBorder="1" applyAlignment="1"/>
    <xf numFmtId="165" fontId="20" fillId="11" borderId="16" xfId="2" applyNumberFormat="1" applyFont="1" applyFill="1" applyBorder="1" applyAlignment="1"/>
    <xf numFmtId="165" fontId="11" fillId="11" borderId="8" xfId="2" applyNumberFormat="1" applyFont="1" applyFill="1" applyBorder="1"/>
    <xf numFmtId="165" fontId="11" fillId="11" borderId="16" xfId="2" applyNumberFormat="1" applyFont="1" applyFill="1" applyBorder="1"/>
    <xf numFmtId="0" fontId="10" fillId="9" borderId="8" xfId="0" applyFont="1" applyFill="1" applyBorder="1" applyAlignment="1">
      <alignment horizontal="center" vertical="center"/>
    </xf>
    <xf numFmtId="0" fontId="27" fillId="0" borderId="8" xfId="5" applyFont="1" applyBorder="1" applyAlignment="1">
      <alignment horizontal="center" vertical="center"/>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Alignment="1">
      <alignment wrapText="1"/>
    </xf>
    <xf numFmtId="0" fontId="4" fillId="0" borderId="5" xfId="0" applyFont="1" applyBorder="1" applyAlignment="1">
      <alignment horizontal="center" vertical="center" wrapText="1"/>
    </xf>
    <xf numFmtId="0" fontId="3" fillId="0" borderId="8" xfId="0" applyFont="1" applyBorder="1"/>
    <xf numFmtId="0" fontId="25" fillId="0" borderId="8" xfId="5" applyFont="1" applyBorder="1" applyAlignment="1">
      <alignment horizontal="center" vertical="center" wrapText="1"/>
    </xf>
    <xf numFmtId="17" fontId="12" fillId="5" borderId="32" xfId="0" applyNumberFormat="1" applyFont="1" applyFill="1" applyBorder="1" applyAlignment="1"/>
    <xf numFmtId="17" fontId="12" fillId="5" borderId="33" xfId="0" applyNumberFormat="1" applyFont="1" applyFill="1" applyBorder="1" applyAlignment="1"/>
    <xf numFmtId="0" fontId="10" fillId="7" borderId="33" xfId="0" applyFont="1" applyFill="1" applyBorder="1" applyAlignment="1"/>
    <xf numFmtId="0" fontId="10" fillId="0" borderId="8" xfId="0" applyFont="1" applyBorder="1" applyAlignment="1">
      <alignment horizontal="right"/>
    </xf>
    <xf numFmtId="9" fontId="14" fillId="0" borderId="8" xfId="0" applyNumberFormat="1" applyFont="1" applyBorder="1" applyAlignment="1">
      <alignment horizontal="right"/>
    </xf>
    <xf numFmtId="0" fontId="17" fillId="9" borderId="8" xfId="0" applyFont="1" applyFill="1" applyBorder="1" applyAlignment="1"/>
    <xf numFmtId="0" fontId="10" fillId="0" borderId="8" xfId="0" applyFont="1" applyFill="1" applyBorder="1" applyAlignment="1">
      <alignment horizontal="left" vertical="center"/>
    </xf>
    <xf numFmtId="9" fontId="21" fillId="8" borderId="8" xfId="0" applyNumberFormat="1" applyFont="1" applyFill="1" applyBorder="1"/>
    <xf numFmtId="164" fontId="21" fillId="3" borderId="8" xfId="0" applyNumberFormat="1" applyFont="1" applyFill="1" applyBorder="1" applyAlignment="1"/>
    <xf numFmtId="0" fontId="10" fillId="0" borderId="8" xfId="0" applyFont="1" applyBorder="1" applyAlignment="1">
      <alignment wrapText="1"/>
    </xf>
    <xf numFmtId="9" fontId="21" fillId="3" borderId="8" xfId="2" applyFont="1" applyFill="1" applyBorder="1" applyAlignment="1"/>
    <xf numFmtId="9" fontId="21" fillId="3" borderId="8" xfId="0" applyNumberFormat="1" applyFont="1" applyFill="1" applyBorder="1" applyAlignment="1">
      <alignment horizontal="right"/>
    </xf>
    <xf numFmtId="9" fontId="21" fillId="3" borderId="8" xfId="0" applyNumberFormat="1" applyFont="1" applyFill="1" applyBorder="1"/>
    <xf numFmtId="165" fontId="21" fillId="8" borderId="8" xfId="0" applyNumberFormat="1" applyFont="1" applyFill="1" applyBorder="1" applyAlignment="1"/>
    <xf numFmtId="0" fontId="10" fillId="7" borderId="8" xfId="0" applyFont="1" applyFill="1" applyBorder="1" applyAlignment="1"/>
    <xf numFmtId="0" fontId="16" fillId="6" borderId="8" xfId="0" applyFont="1" applyFill="1" applyBorder="1"/>
    <xf numFmtId="3" fontId="20" fillId="0" borderId="8" xfId="0" applyNumberFormat="1" applyFont="1" applyFill="1" applyBorder="1" applyAlignment="1"/>
    <xf numFmtId="0" fontId="16" fillId="2" borderId="12" xfId="0" applyFont="1" applyFill="1" applyBorder="1"/>
    <xf numFmtId="0" fontId="16" fillId="2" borderId="13" xfId="0" applyFont="1" applyFill="1" applyBorder="1"/>
    <xf numFmtId="0" fontId="17" fillId="0" borderId="15" xfId="0" applyFont="1" applyBorder="1"/>
    <xf numFmtId="0" fontId="21" fillId="0" borderId="15" xfId="0" applyFont="1" applyBorder="1"/>
    <xf numFmtId="0" fontId="21" fillId="3" borderId="15" xfId="0" applyFont="1" applyFill="1" applyBorder="1"/>
    <xf numFmtId="0" fontId="21" fillId="12" borderId="15" xfId="0" applyFont="1" applyFill="1" applyBorder="1"/>
    <xf numFmtId="0" fontId="14" fillId="14" borderId="15" xfId="0" applyFont="1" applyFill="1" applyBorder="1"/>
    <xf numFmtId="0" fontId="10" fillId="4" borderId="15" xfId="0" applyFont="1" applyFill="1" applyBorder="1"/>
    <xf numFmtId="0" fontId="10" fillId="0" borderId="15" xfId="0" applyFont="1" applyFill="1" applyBorder="1" applyAlignment="1"/>
    <xf numFmtId="0" fontId="16" fillId="2" borderId="15" xfId="0" applyFont="1" applyFill="1" applyBorder="1"/>
    <xf numFmtId="0" fontId="17" fillId="9" borderId="15" xfId="0" applyFont="1" applyFill="1" applyBorder="1" applyAlignment="1"/>
    <xf numFmtId="0" fontId="10" fillId="9" borderId="15" xfId="0" applyFont="1" applyFill="1" applyBorder="1" applyAlignment="1">
      <alignment horizontal="center" vertical="center"/>
    </xf>
    <xf numFmtId="0" fontId="10" fillId="9" borderId="15" xfId="0" applyFont="1" applyFill="1" applyBorder="1" applyAlignment="1">
      <alignment horizontal="center" vertical="center" wrapText="1"/>
    </xf>
    <xf numFmtId="0" fontId="10" fillId="7" borderId="15" xfId="0" applyFont="1" applyFill="1" applyBorder="1" applyAlignment="1"/>
    <xf numFmtId="0" fontId="10" fillId="7" borderId="16" xfId="0" applyFont="1" applyFill="1" applyBorder="1" applyAlignment="1"/>
    <xf numFmtId="0" fontId="10" fillId="0" borderId="10" xfId="0" applyFont="1" applyFill="1" applyBorder="1"/>
    <xf numFmtId="0" fontId="10" fillId="0" borderId="13" xfId="0" applyFont="1" applyFill="1" applyBorder="1"/>
    <xf numFmtId="3" fontId="20" fillId="0" borderId="13" xfId="0" applyNumberFormat="1" applyFont="1" applyFill="1" applyBorder="1" applyAlignment="1"/>
    <xf numFmtId="0" fontId="10" fillId="0" borderId="19" xfId="0" applyFont="1" applyFill="1" applyBorder="1" applyAlignment="1"/>
    <xf numFmtId="0" fontId="13" fillId="0" borderId="8" xfId="0" applyFont="1" applyFill="1" applyBorder="1"/>
    <xf numFmtId="0" fontId="20" fillId="0" borderId="13" xfId="0" applyFont="1" applyFill="1" applyBorder="1" applyAlignment="1"/>
    <xf numFmtId="0" fontId="10" fillId="0" borderId="28" xfId="0" applyFont="1" applyFill="1" applyBorder="1" applyAlignment="1">
      <alignment horizontal="center" vertical="center"/>
    </xf>
    <xf numFmtId="0" fontId="14" fillId="0" borderId="26" xfId="0" applyFont="1" applyFill="1" applyBorder="1"/>
    <xf numFmtId="0" fontId="16" fillId="6" borderId="35" xfId="0" applyFont="1" applyFill="1" applyBorder="1"/>
    <xf numFmtId="0" fontId="10" fillId="7" borderId="32" xfId="0" applyFont="1" applyFill="1" applyBorder="1" applyAlignment="1"/>
    <xf numFmtId="3" fontId="21" fillId="0" borderId="8" xfId="0" applyNumberFormat="1" applyFont="1" applyFill="1" applyBorder="1" applyAlignment="1"/>
    <xf numFmtId="3" fontId="21" fillId="0" borderId="13" xfId="0" applyNumberFormat="1" applyFont="1" applyFill="1" applyBorder="1" applyAlignment="1"/>
    <xf numFmtId="166" fontId="20" fillId="0" borderId="16" xfId="1" applyNumberFormat="1" applyFont="1" applyFill="1" applyBorder="1" applyAlignment="1"/>
    <xf numFmtId="0" fontId="10" fillId="0" borderId="28" xfId="0" applyFont="1" applyFill="1" applyBorder="1" applyAlignment="1">
      <alignment vertical="center"/>
    </xf>
    <xf numFmtId="9" fontId="20" fillId="11" borderId="8" xfId="2" applyFont="1" applyFill="1" applyBorder="1" applyAlignment="1"/>
    <xf numFmtId="9" fontId="20" fillId="11" borderId="16" xfId="2" applyFont="1" applyFill="1" applyBorder="1" applyAlignment="1"/>
    <xf numFmtId="3" fontId="11" fillId="0" borderId="8" xfId="0" applyNumberFormat="1" applyFont="1" applyFill="1" applyBorder="1" applyAlignment="1"/>
    <xf numFmtId="3" fontId="11" fillId="0" borderId="13" xfId="0" applyNumberFormat="1" applyFont="1" applyFill="1" applyBorder="1" applyAlignment="1"/>
    <xf numFmtId="0" fontId="15" fillId="10" borderId="26" xfId="0" applyFont="1" applyFill="1" applyBorder="1"/>
    <xf numFmtId="3" fontId="10" fillId="10" borderId="26" xfId="0" applyNumberFormat="1" applyFont="1" applyFill="1" applyBorder="1" applyAlignment="1"/>
    <xf numFmtId="3" fontId="10" fillId="10" borderId="27" xfId="0" applyNumberFormat="1" applyFont="1" applyFill="1" applyBorder="1" applyAlignment="1"/>
    <xf numFmtId="0" fontId="10" fillId="0" borderId="13" xfId="0" applyFont="1" applyBorder="1"/>
    <xf numFmtId="0" fontId="10" fillId="0" borderId="18" xfId="0" applyFont="1" applyBorder="1"/>
    <xf numFmtId="0" fontId="16" fillId="6" borderId="20" xfId="0" applyFont="1" applyFill="1" applyBorder="1"/>
    <xf numFmtId="0" fontId="10" fillId="0" borderId="14" xfId="0" applyFont="1" applyFill="1" applyBorder="1" applyAlignment="1"/>
    <xf numFmtId="0" fontId="10" fillId="0" borderId="10" xfId="0" applyFont="1" applyBorder="1"/>
    <xf numFmtId="0" fontId="10" fillId="0" borderId="10" xfId="0" applyFont="1" applyFill="1" applyBorder="1" applyAlignment="1"/>
    <xf numFmtId="0" fontId="10" fillId="0" borderId="11" xfId="0" applyFont="1" applyBorder="1"/>
    <xf numFmtId="166" fontId="20" fillId="0" borderId="11" xfId="1" applyNumberFormat="1" applyFont="1" applyBorder="1" applyAlignment="1"/>
    <xf numFmtId="0" fontId="14" fillId="0" borderId="8" xfId="0" applyFont="1" applyBorder="1"/>
    <xf numFmtId="3" fontId="14" fillId="0" borderId="8" xfId="0" applyNumberFormat="1" applyFont="1" applyBorder="1" applyAlignment="1"/>
    <xf numFmtId="3" fontId="14" fillId="0" borderId="8" xfId="3" quotePrefix="1" applyNumberFormat="1" applyFont="1" applyBorder="1" applyAlignment="1">
      <alignment horizontal="right" vertical="center"/>
    </xf>
    <xf numFmtId="167" fontId="14" fillId="0" borderId="8" xfId="3" quotePrefix="1" applyNumberFormat="1" applyFont="1" applyBorder="1" applyAlignment="1">
      <alignment horizontal="right" vertical="center"/>
    </xf>
    <xf numFmtId="3" fontId="20" fillId="0" borderId="13" xfId="3" quotePrefix="1" applyNumberFormat="1" applyFont="1" applyBorder="1" applyAlignment="1">
      <alignment horizontal="right" vertical="center"/>
    </xf>
    <xf numFmtId="167" fontId="20" fillId="0" borderId="13" xfId="3" quotePrefix="1" applyNumberFormat="1" applyFont="1" applyBorder="1" applyAlignment="1">
      <alignment horizontal="right" vertical="center"/>
    </xf>
    <xf numFmtId="3" fontId="15" fillId="4" borderId="18" xfId="0" applyNumberFormat="1" applyFont="1" applyFill="1" applyBorder="1"/>
    <xf numFmtId="167" fontId="21" fillId="0" borderId="11" xfId="3" quotePrefix="1" applyNumberFormat="1" applyFont="1" applyBorder="1" applyAlignment="1">
      <alignment horizontal="right" vertical="center"/>
    </xf>
    <xf numFmtId="167" fontId="14" fillId="0" borderId="16" xfId="3" quotePrefix="1" applyNumberFormat="1" applyFont="1" applyBorder="1" applyAlignment="1">
      <alignment horizontal="right" vertical="center"/>
    </xf>
    <xf numFmtId="0" fontId="10" fillId="0" borderId="21" xfId="0" applyFont="1" applyFill="1" applyBorder="1" applyAlignment="1"/>
    <xf numFmtId="37" fontId="21" fillId="0" borderId="11" xfId="1" applyNumberFormat="1" applyFont="1" applyFill="1" applyBorder="1" applyAlignment="1">
      <alignment horizontal="right"/>
    </xf>
    <xf numFmtId="37" fontId="21" fillId="0" borderId="11" xfId="1" applyNumberFormat="1" applyFont="1" applyBorder="1" applyAlignment="1">
      <alignment horizontal="right"/>
    </xf>
    <xf numFmtId="37" fontId="21" fillId="0" borderId="11" xfId="1" quotePrefix="1" applyNumberFormat="1" applyFont="1" applyBorder="1" applyAlignment="1">
      <alignment horizontal="right" vertical="center"/>
    </xf>
    <xf numFmtId="0" fontId="10" fillId="0" borderId="30" xfId="0" applyFont="1" applyBorder="1" applyAlignment="1"/>
    <xf numFmtId="17" fontId="12" fillId="5" borderId="29" xfId="0" applyNumberFormat="1" applyFont="1" applyFill="1" applyBorder="1" applyAlignment="1"/>
    <xf numFmtId="17" fontId="12" fillId="5" borderId="11" xfId="0" applyNumberFormat="1" applyFont="1" applyFill="1" applyBorder="1" applyAlignment="1"/>
    <xf numFmtId="17" fontId="12" fillId="5" borderId="31" xfId="0" applyNumberFormat="1" applyFont="1" applyFill="1" applyBorder="1" applyAlignment="1"/>
    <xf numFmtId="17" fontId="12" fillId="5" borderId="21" xfId="0" applyNumberFormat="1" applyFont="1" applyFill="1" applyBorder="1" applyAlignment="1"/>
    <xf numFmtId="9" fontId="10" fillId="0" borderId="6" xfId="2" applyFont="1" applyFill="1" applyBorder="1" applyAlignment="1"/>
    <xf numFmtId="0" fontId="26" fillId="0" borderId="6" xfId="0" applyFont="1" applyFill="1" applyBorder="1" applyAlignment="1"/>
    <xf numFmtId="9" fontId="21" fillId="0" borderId="6" xfId="0" applyNumberFormat="1" applyFont="1" applyFill="1" applyBorder="1" applyAlignment="1"/>
    <xf numFmtId="17" fontId="12" fillId="5" borderId="34" xfId="0" applyNumberFormat="1" applyFont="1" applyFill="1" applyBorder="1" applyAlignment="1"/>
    <xf numFmtId="0" fontId="10" fillId="5" borderId="24" xfId="0" applyFont="1" applyFill="1" applyBorder="1" applyAlignment="1"/>
    <xf numFmtId="0" fontId="16" fillId="2" borderId="11" xfId="0" applyFont="1" applyFill="1" applyBorder="1"/>
    <xf numFmtId="166" fontId="28" fillId="0" borderId="6" xfId="0" applyNumberFormat="1" applyFont="1" applyBorder="1" applyAlignment="1"/>
    <xf numFmtId="0" fontId="28" fillId="0" borderId="6" xfId="0" applyFont="1" applyBorder="1" applyAlignment="1"/>
    <xf numFmtId="3" fontId="19" fillId="0" borderId="0" xfId="0" applyNumberFormat="1" applyFont="1" applyFill="1" applyAlignment="1"/>
    <xf numFmtId="0" fontId="10" fillId="9" borderId="8" xfId="0" applyFont="1" applyFill="1" applyBorder="1" applyAlignment="1">
      <alignment horizontal="center" vertical="center"/>
    </xf>
    <xf numFmtId="0" fontId="10" fillId="9"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4" xfId="0" applyFont="1" applyFill="1" applyBorder="1" applyAlignment="1">
      <alignment horizontal="center" vertical="center"/>
    </xf>
    <xf numFmtId="0" fontId="1" fillId="2" borderId="2" xfId="0" applyFont="1" applyFill="1" applyBorder="1" applyAlignment="1">
      <alignment horizontal="center" vertical="center"/>
    </xf>
    <xf numFmtId="0" fontId="24" fillId="0" borderId="3" xfId="0" applyFont="1" applyBorder="1"/>
    <xf numFmtId="0" fontId="24" fillId="0" borderId="7" xfId="0" applyFont="1" applyBorder="1"/>
  </cellXfs>
  <cellStyles count="6">
    <cellStyle name="Comma" xfId="1" builtinId="3"/>
    <cellStyle name="Hyperlink" xfId="5" builtinId="8"/>
    <cellStyle name="Normal" xfId="0" builtinId="0"/>
    <cellStyle name="Normal 2 10" xfId="3" xr:uid="{968EA58D-A502-1B4A-A01E-F895CB548C10}"/>
    <cellStyle name="Normal 4 10" xfId="4" xr:uid="{2C15AE36-9C12-BA43-BE60-B3A2E7BEEDF1}"/>
    <cellStyle name="Percent" xfId="2" builtinId="5"/>
  </cellStyles>
  <dxfs count="0"/>
  <tableStyles count="0" defaultTableStyle="TableStyleMedium2" defaultPivotStyle="PivotStyleLight16"/>
  <colors>
    <mruColors>
      <color rgb="FF2947F1"/>
      <color rgb="FF2C20D3"/>
      <color rgb="FF0432FF"/>
      <color rgb="FF1A5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sz="1560" b="0" i="0" u="none" strike="noStrike" baseline="0">
                <a:effectLst/>
              </a:rPr>
              <a:t>Estimated Unique Individual Emigration (October 2017 - August 2021) </a:t>
            </a:r>
            <a:endParaRPr lang="en-US" b="0"/>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areaChart>
        <c:grouping val="stacked"/>
        <c:varyColors val="0"/>
        <c:ser>
          <c:idx val="0"/>
          <c:order val="0"/>
          <c:tx>
            <c:strRef>
              <c:f>Model!$B$253</c:f>
              <c:strCache>
                <c:ptCount val="1"/>
                <c:pt idx="0">
                  <c:v>El Salvador</c:v>
                </c:pt>
              </c:strCache>
            </c:strRef>
          </c:tx>
          <c:spPr>
            <a:solidFill>
              <a:schemeClr val="accent1"/>
            </a:solidFill>
            <a:ln>
              <a:noFill/>
            </a:ln>
            <a:effectLst/>
          </c:spPr>
          <c:cat>
            <c:numRef>
              <c:f>Model!$C$252:$AW$252</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Model!$C$253:$AW$253</c:f>
              <c:numCache>
                <c:formatCode>#,##0</c:formatCode>
                <c:ptCount val="47"/>
                <c:pt idx="0">
                  <c:v>3291.625</c:v>
                </c:pt>
                <c:pt idx="1">
                  <c:v>3802.3442307692308</c:v>
                </c:pt>
                <c:pt idx="2">
                  <c:v>3499.8019230769228</c:v>
                </c:pt>
                <c:pt idx="3">
                  <c:v>2347.1503205128211</c:v>
                </c:pt>
                <c:pt idx="4">
                  <c:v>2294.8426282051282</c:v>
                </c:pt>
                <c:pt idx="5">
                  <c:v>3189.2195512820513</c:v>
                </c:pt>
                <c:pt idx="6">
                  <c:v>3706.7426282051283</c:v>
                </c:pt>
                <c:pt idx="7">
                  <c:v>4479.3772435897436</c:v>
                </c:pt>
                <c:pt idx="8">
                  <c:v>4100.2849358974363</c:v>
                </c:pt>
                <c:pt idx="9">
                  <c:v>3822.0233974358971</c:v>
                </c:pt>
                <c:pt idx="10">
                  <c:v>4413.2118589743586</c:v>
                </c:pt>
                <c:pt idx="11">
                  <c:v>4818.7541666666666</c:v>
                </c:pt>
                <c:pt idx="12">
                  <c:v>5620.396474358974</c:v>
                </c:pt>
                <c:pt idx="13">
                  <c:v>6112.188782051282</c:v>
                </c:pt>
                <c:pt idx="14">
                  <c:v>4517.1618589743593</c:v>
                </c:pt>
                <c:pt idx="15">
                  <c:v>4406.9842948717951</c:v>
                </c:pt>
                <c:pt idx="16">
                  <c:v>6315.6227564102564</c:v>
                </c:pt>
                <c:pt idx="17">
                  <c:v>10265.491987179488</c:v>
                </c:pt>
                <c:pt idx="18">
                  <c:v>12378.765064102563</c:v>
                </c:pt>
                <c:pt idx="19">
                  <c:v>17523.553525641026</c:v>
                </c:pt>
                <c:pt idx="20">
                  <c:v>14250.045833333334</c:v>
                </c:pt>
                <c:pt idx="21">
                  <c:v>11221.961217948718</c:v>
                </c:pt>
                <c:pt idx="22">
                  <c:v>7057.0458333333336</c:v>
                </c:pt>
                <c:pt idx="23">
                  <c:v>4791.1573717948722</c:v>
                </c:pt>
                <c:pt idx="24">
                  <c:v>3385.7304487179485</c:v>
                </c:pt>
                <c:pt idx="25">
                  <c:v>2771.9573717948715</c:v>
                </c:pt>
                <c:pt idx="26">
                  <c:v>2516.7727564102561</c:v>
                </c:pt>
                <c:pt idx="27">
                  <c:v>1790.3060897435898</c:v>
                </c:pt>
                <c:pt idx="28">
                  <c:v>1972.3714743589744</c:v>
                </c:pt>
                <c:pt idx="29">
                  <c:v>1666.0560897435898</c:v>
                </c:pt>
                <c:pt idx="30">
                  <c:v>480.28685897435901</c:v>
                </c:pt>
                <c:pt idx="31">
                  <c:v>397.96378205128207</c:v>
                </c:pt>
                <c:pt idx="32">
                  <c:v>429.33685897435896</c:v>
                </c:pt>
                <c:pt idx="33">
                  <c:v>632.64070512820513</c:v>
                </c:pt>
                <c:pt idx="34">
                  <c:v>918.07916666666665</c:v>
                </c:pt>
                <c:pt idx="35">
                  <c:v>1303.3599358974359</c:v>
                </c:pt>
                <c:pt idx="36">
                  <c:v>1807.833012820513</c:v>
                </c:pt>
                <c:pt idx="37">
                  <c:v>2049.3830128205132</c:v>
                </c:pt>
                <c:pt idx="38">
                  <c:v>2171.1483974358971</c:v>
                </c:pt>
                <c:pt idx="39">
                  <c:v>2147.325480769231</c:v>
                </c:pt>
                <c:pt idx="40">
                  <c:v>3798.6062499999998</c:v>
                </c:pt>
                <c:pt idx="41">
                  <c:v>6840.6600961538461</c:v>
                </c:pt>
                <c:pt idx="42">
                  <c:v>8067.15625</c:v>
                </c:pt>
                <c:pt idx="43">
                  <c:v>7403.40625</c:v>
                </c:pt>
                <c:pt idx="44">
                  <c:v>8409.8677884615372</c:v>
                </c:pt>
                <c:pt idx="45">
                  <c:v>9956.5408653846152</c:v>
                </c:pt>
                <c:pt idx="46">
                  <c:v>10291.979326923078</c:v>
                </c:pt>
              </c:numCache>
            </c:numRef>
          </c:val>
          <c:extLst>
            <c:ext xmlns:c16="http://schemas.microsoft.com/office/drawing/2014/chart" uri="{C3380CC4-5D6E-409C-BE32-E72D297353CC}">
              <c16:uniqueId val="{00000000-8C2E-3848-BE95-9A3F5EED1443}"/>
            </c:ext>
          </c:extLst>
        </c:ser>
        <c:ser>
          <c:idx val="1"/>
          <c:order val="1"/>
          <c:tx>
            <c:strRef>
              <c:f>Model!$B$254</c:f>
              <c:strCache>
                <c:ptCount val="1"/>
                <c:pt idx="0">
                  <c:v>Guatemala</c:v>
                </c:pt>
              </c:strCache>
            </c:strRef>
          </c:tx>
          <c:spPr>
            <a:solidFill>
              <a:schemeClr val="accent2"/>
            </a:solidFill>
            <a:ln>
              <a:noFill/>
            </a:ln>
            <a:effectLst/>
          </c:spPr>
          <c:cat>
            <c:numRef>
              <c:f>Model!$C$252:$AW$252</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Model!$C$254:$AW$254</c:f>
              <c:numCache>
                <c:formatCode>#,##0</c:formatCode>
                <c:ptCount val="47"/>
                <c:pt idx="0">
                  <c:v>9662.2144230769245</c:v>
                </c:pt>
                <c:pt idx="1">
                  <c:v>11890.425961538462</c:v>
                </c:pt>
                <c:pt idx="2">
                  <c:v>14860.541346153846</c:v>
                </c:pt>
                <c:pt idx="3">
                  <c:v>10418.882051282051</c:v>
                </c:pt>
                <c:pt idx="4">
                  <c:v>10666.320512820512</c:v>
                </c:pt>
                <c:pt idx="5">
                  <c:v>13691.174358974358</c:v>
                </c:pt>
                <c:pt idx="6">
                  <c:v>14405.966666666667</c:v>
                </c:pt>
                <c:pt idx="7">
                  <c:v>16136.397435897436</c:v>
                </c:pt>
                <c:pt idx="8">
                  <c:v>12647.151282051282</c:v>
                </c:pt>
                <c:pt idx="9">
                  <c:v>10774.632051282051</c:v>
                </c:pt>
                <c:pt idx="10">
                  <c:v>12690.778205128207</c:v>
                </c:pt>
                <c:pt idx="11">
                  <c:v>14793.828205128204</c:v>
                </c:pt>
                <c:pt idx="12">
                  <c:v>20098.758974358974</c:v>
                </c:pt>
                <c:pt idx="13">
                  <c:v>21631.724358974363</c:v>
                </c:pt>
                <c:pt idx="14">
                  <c:v>23655.001282051278</c:v>
                </c:pt>
                <c:pt idx="15">
                  <c:v>20344.695192307692</c:v>
                </c:pt>
                <c:pt idx="16">
                  <c:v>25948.929807692308</c:v>
                </c:pt>
                <c:pt idx="17">
                  <c:v>36033.9375</c:v>
                </c:pt>
                <c:pt idx="18">
                  <c:v>35928.672115384616</c:v>
                </c:pt>
                <c:pt idx="19">
                  <c:v>47963.091346153844</c:v>
                </c:pt>
                <c:pt idx="20">
                  <c:v>27613.906730769231</c:v>
                </c:pt>
                <c:pt idx="21">
                  <c:v>16388.50673076923</c:v>
                </c:pt>
                <c:pt idx="22">
                  <c:v>10268.225961538461</c:v>
                </c:pt>
                <c:pt idx="23">
                  <c:v>6943.9875000000002</c:v>
                </c:pt>
                <c:pt idx="24">
                  <c:v>7309.5028846153846</c:v>
                </c:pt>
                <c:pt idx="25">
                  <c:v>7627.1759615384608</c:v>
                </c:pt>
                <c:pt idx="26">
                  <c:v>7931.2759615384612</c:v>
                </c:pt>
                <c:pt idx="27">
                  <c:v>5828.6326923076922</c:v>
                </c:pt>
                <c:pt idx="28">
                  <c:v>6178.2711538461544</c:v>
                </c:pt>
                <c:pt idx="29">
                  <c:v>4705.6442307692305</c:v>
                </c:pt>
                <c:pt idx="30">
                  <c:v>790.73269230769233</c:v>
                </c:pt>
                <c:pt idx="31">
                  <c:v>441.32884615384614</c:v>
                </c:pt>
                <c:pt idx="32">
                  <c:v>623.60576923076928</c:v>
                </c:pt>
                <c:pt idx="33">
                  <c:v>1402.2519230769233</c:v>
                </c:pt>
                <c:pt idx="34">
                  <c:v>2386.3480769230773</c:v>
                </c:pt>
                <c:pt idx="35">
                  <c:v>3384.8903846153848</c:v>
                </c:pt>
                <c:pt idx="36">
                  <c:v>5053.4250000000002</c:v>
                </c:pt>
                <c:pt idx="37">
                  <c:v>5737.3519230769234</c:v>
                </c:pt>
                <c:pt idx="38">
                  <c:v>6786.3249999999998</c:v>
                </c:pt>
                <c:pt idx="39">
                  <c:v>7325.7802884615376</c:v>
                </c:pt>
                <c:pt idx="40">
                  <c:v>12138.507211538461</c:v>
                </c:pt>
                <c:pt idx="41">
                  <c:v>24222.587980769229</c:v>
                </c:pt>
                <c:pt idx="42">
                  <c:v>20182.822596153848</c:v>
                </c:pt>
                <c:pt idx="43">
                  <c:v>17147.922596153847</c:v>
                </c:pt>
                <c:pt idx="44">
                  <c:v>21196.930288461539</c:v>
                </c:pt>
                <c:pt idx="45">
                  <c:v>28842.71875</c:v>
                </c:pt>
                <c:pt idx="46">
                  <c:v>28543.937980769228</c:v>
                </c:pt>
              </c:numCache>
            </c:numRef>
          </c:val>
          <c:extLst>
            <c:ext xmlns:c16="http://schemas.microsoft.com/office/drawing/2014/chart" uri="{C3380CC4-5D6E-409C-BE32-E72D297353CC}">
              <c16:uniqueId val="{00000001-8C2E-3848-BE95-9A3F5EED1443}"/>
            </c:ext>
          </c:extLst>
        </c:ser>
        <c:ser>
          <c:idx val="2"/>
          <c:order val="2"/>
          <c:tx>
            <c:strRef>
              <c:f>Model!$B$255</c:f>
              <c:strCache>
                <c:ptCount val="1"/>
                <c:pt idx="0">
                  <c:v>Honduras</c:v>
                </c:pt>
              </c:strCache>
            </c:strRef>
          </c:tx>
          <c:spPr>
            <a:solidFill>
              <a:schemeClr val="accent3"/>
            </a:solidFill>
            <a:ln>
              <a:noFill/>
            </a:ln>
            <a:effectLst/>
          </c:spPr>
          <c:cat>
            <c:numRef>
              <c:f>Model!$C$252:$AW$252</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Model!$C$255:$AW$255</c:f>
              <c:numCache>
                <c:formatCode>#,##0</c:formatCode>
                <c:ptCount val="47"/>
                <c:pt idx="0">
                  <c:v>4912.0083333333332</c:v>
                </c:pt>
                <c:pt idx="1">
                  <c:v>6166.1967948717956</c:v>
                </c:pt>
                <c:pt idx="2">
                  <c:v>5926.9814102564105</c:v>
                </c:pt>
                <c:pt idx="3">
                  <c:v>5690.6516025641031</c:v>
                </c:pt>
                <c:pt idx="4">
                  <c:v>5989.8900641025639</c:v>
                </c:pt>
                <c:pt idx="5">
                  <c:v>9878.6823717948701</c:v>
                </c:pt>
                <c:pt idx="6">
                  <c:v>10980.243910256409</c:v>
                </c:pt>
                <c:pt idx="7">
                  <c:v>12381.478525641025</c:v>
                </c:pt>
                <c:pt idx="8">
                  <c:v>10340.601602564104</c:v>
                </c:pt>
                <c:pt idx="9">
                  <c:v>9138.4285256410258</c:v>
                </c:pt>
                <c:pt idx="10">
                  <c:v>11223.886217948719</c:v>
                </c:pt>
                <c:pt idx="11">
                  <c:v>11942.909294871795</c:v>
                </c:pt>
                <c:pt idx="12">
                  <c:v>15555.728525641025</c:v>
                </c:pt>
                <c:pt idx="13">
                  <c:v>16366.351602564104</c:v>
                </c:pt>
                <c:pt idx="14">
                  <c:v>16245.486217948717</c:v>
                </c:pt>
                <c:pt idx="15">
                  <c:v>15225.515705128206</c:v>
                </c:pt>
                <c:pt idx="16">
                  <c:v>25039.834935897437</c:v>
                </c:pt>
                <c:pt idx="17">
                  <c:v>32272.731089743589</c:v>
                </c:pt>
                <c:pt idx="18">
                  <c:v>35261.765705128208</c:v>
                </c:pt>
                <c:pt idx="19">
                  <c:v>46712.65801282051</c:v>
                </c:pt>
                <c:pt idx="20">
                  <c:v>33970.584935897437</c:v>
                </c:pt>
                <c:pt idx="21">
                  <c:v>28222.677243589744</c:v>
                </c:pt>
                <c:pt idx="22">
                  <c:v>18324.265705128208</c:v>
                </c:pt>
                <c:pt idx="23">
                  <c:v>11156.923397435898</c:v>
                </c:pt>
                <c:pt idx="24">
                  <c:v>7524.8464743589757</c:v>
                </c:pt>
                <c:pt idx="25">
                  <c:v>6336.8849358974367</c:v>
                </c:pt>
                <c:pt idx="26">
                  <c:v>5828.0772435897434</c:v>
                </c:pt>
                <c:pt idx="27">
                  <c:v>4667.8246794871793</c:v>
                </c:pt>
                <c:pt idx="28">
                  <c:v>4454.978525641026</c:v>
                </c:pt>
                <c:pt idx="29">
                  <c:v>4047.3285256410259</c:v>
                </c:pt>
                <c:pt idx="30">
                  <c:v>1643.0862179487178</c:v>
                </c:pt>
                <c:pt idx="31">
                  <c:v>1478.4400641025641</c:v>
                </c:pt>
                <c:pt idx="32">
                  <c:v>1653.4208333333331</c:v>
                </c:pt>
                <c:pt idx="33">
                  <c:v>2105.4516025641024</c:v>
                </c:pt>
                <c:pt idx="34">
                  <c:v>2804.8746794871795</c:v>
                </c:pt>
                <c:pt idx="35">
                  <c:v>3436.2516025641025</c:v>
                </c:pt>
                <c:pt idx="36">
                  <c:v>4810.6323717948726</c:v>
                </c:pt>
                <c:pt idx="37">
                  <c:v>4771.1016025641029</c:v>
                </c:pt>
                <c:pt idx="38">
                  <c:v>5788.3246794871793</c:v>
                </c:pt>
                <c:pt idx="39">
                  <c:v>7618.4274038461535</c:v>
                </c:pt>
                <c:pt idx="40">
                  <c:v>15481.454326923078</c:v>
                </c:pt>
                <c:pt idx="41">
                  <c:v>34064.381249999999</c:v>
                </c:pt>
                <c:pt idx="42">
                  <c:v>29438.227403846155</c:v>
                </c:pt>
                <c:pt idx="43">
                  <c:v>24120.654326923079</c:v>
                </c:pt>
                <c:pt idx="44">
                  <c:v>27758.631249999999</c:v>
                </c:pt>
                <c:pt idx="45">
                  <c:v>38300.181250000001</c:v>
                </c:pt>
                <c:pt idx="46">
                  <c:v>35437.558173076926</c:v>
                </c:pt>
              </c:numCache>
            </c:numRef>
          </c:val>
          <c:extLst>
            <c:ext xmlns:c16="http://schemas.microsoft.com/office/drawing/2014/chart" uri="{C3380CC4-5D6E-409C-BE32-E72D297353CC}">
              <c16:uniqueId val="{00000002-8C2E-3848-BE95-9A3F5EED1443}"/>
            </c:ext>
          </c:extLst>
        </c:ser>
        <c:ser>
          <c:idx val="3"/>
          <c:order val="3"/>
          <c:tx>
            <c:strRef>
              <c:f>Model!$B$256</c:f>
              <c:strCache>
                <c:ptCount val="1"/>
                <c:pt idx="0">
                  <c:v>Mexico</c:v>
                </c:pt>
              </c:strCache>
            </c:strRef>
          </c:tx>
          <c:spPr>
            <a:solidFill>
              <a:schemeClr val="accent4"/>
            </a:solidFill>
            <a:ln>
              <a:noFill/>
            </a:ln>
            <a:effectLst/>
          </c:spPr>
          <c:cat>
            <c:numRef>
              <c:f>Model!$C$252:$AW$252</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Model!$C$256:$AW$256</c:f>
              <c:numCache>
                <c:formatCode>#,##0</c:formatCode>
                <c:ptCount val="47"/>
                <c:pt idx="0">
                  <c:v>14646.160384615385</c:v>
                </c:pt>
                <c:pt idx="1">
                  <c:v>14389.445</c:v>
                </c:pt>
                <c:pt idx="2">
                  <c:v>12795.851153846153</c:v>
                </c:pt>
                <c:pt idx="3">
                  <c:v>15027.65769230769</c:v>
                </c:pt>
                <c:pt idx="4">
                  <c:v>16188.138461538461</c:v>
                </c:pt>
                <c:pt idx="5">
                  <c:v>21735.861153846156</c:v>
                </c:pt>
                <c:pt idx="6">
                  <c:v>20235.871538461543</c:v>
                </c:pt>
                <c:pt idx="7">
                  <c:v>16644.05346153846</c:v>
                </c:pt>
                <c:pt idx="8">
                  <c:v>13330.215384615385</c:v>
                </c:pt>
                <c:pt idx="9">
                  <c:v>12319.278461538461</c:v>
                </c:pt>
                <c:pt idx="10">
                  <c:v>14900.121923076924</c:v>
                </c:pt>
                <c:pt idx="11">
                  <c:v>15267.883846153847</c:v>
                </c:pt>
                <c:pt idx="12">
                  <c:v>17101.153846153844</c:v>
                </c:pt>
                <c:pt idx="13">
                  <c:v>13969.242307692308</c:v>
                </c:pt>
                <c:pt idx="14">
                  <c:v>10967.969230769229</c:v>
                </c:pt>
                <c:pt idx="15">
                  <c:v>13741.231923076923</c:v>
                </c:pt>
                <c:pt idx="16">
                  <c:v>15835.302307692309</c:v>
                </c:pt>
                <c:pt idx="17">
                  <c:v>19933.585769230769</c:v>
                </c:pt>
                <c:pt idx="18">
                  <c:v>20122.229615384615</c:v>
                </c:pt>
                <c:pt idx="19">
                  <c:v>21702.270769230767</c:v>
                </c:pt>
                <c:pt idx="20">
                  <c:v>19338.768846153846</c:v>
                </c:pt>
                <c:pt idx="21">
                  <c:v>15887.735384615386</c:v>
                </c:pt>
                <c:pt idx="22">
                  <c:v>17388.657692307694</c:v>
                </c:pt>
                <c:pt idx="23">
                  <c:v>20218.243461538463</c:v>
                </c:pt>
                <c:pt idx="24">
                  <c:v>20947.87807692308</c:v>
                </c:pt>
                <c:pt idx="25">
                  <c:v>19576.000384615385</c:v>
                </c:pt>
                <c:pt idx="26">
                  <c:v>17744.511153846153</c:v>
                </c:pt>
                <c:pt idx="27">
                  <c:v>19735.005769230771</c:v>
                </c:pt>
                <c:pt idx="28">
                  <c:v>20372.26346153846</c:v>
                </c:pt>
                <c:pt idx="29">
                  <c:v>18035.635769230772</c:v>
                </c:pt>
                <c:pt idx="30">
                  <c:v>4807.7973076923072</c:v>
                </c:pt>
                <c:pt idx="31">
                  <c:v>7672.41</c:v>
                </c:pt>
                <c:pt idx="32">
                  <c:v>11285.910384615385</c:v>
                </c:pt>
                <c:pt idx="33">
                  <c:v>13284.692692307692</c:v>
                </c:pt>
                <c:pt idx="34">
                  <c:v>15515.19115384615</c:v>
                </c:pt>
                <c:pt idx="35">
                  <c:v>16581.248076923075</c:v>
                </c:pt>
                <c:pt idx="36">
                  <c:v>19560.828076923077</c:v>
                </c:pt>
                <c:pt idx="37">
                  <c:v>18580.836153846154</c:v>
                </c:pt>
                <c:pt idx="38">
                  <c:v>16590.898846153847</c:v>
                </c:pt>
                <c:pt idx="39">
                  <c:v>17046.361923076918</c:v>
                </c:pt>
                <c:pt idx="40">
                  <c:v>17944.578461538462</c:v>
                </c:pt>
                <c:pt idx="41">
                  <c:v>25527.458461538467</c:v>
                </c:pt>
                <c:pt idx="42">
                  <c:v>26847.356153846151</c:v>
                </c:pt>
                <c:pt idx="43">
                  <c:v>28839.746538461543</c:v>
                </c:pt>
                <c:pt idx="44">
                  <c:v>26312.755769230767</c:v>
                </c:pt>
                <c:pt idx="45">
                  <c:v>23764.284230769226</c:v>
                </c:pt>
                <c:pt idx="46">
                  <c:v>22424.188076923077</c:v>
                </c:pt>
              </c:numCache>
            </c:numRef>
          </c:val>
          <c:extLst>
            <c:ext xmlns:c16="http://schemas.microsoft.com/office/drawing/2014/chart" uri="{C3380CC4-5D6E-409C-BE32-E72D297353CC}">
              <c16:uniqueId val="{00000003-8C2E-3848-BE95-9A3F5EED1443}"/>
            </c:ext>
          </c:extLst>
        </c:ser>
        <c:dLbls>
          <c:showLegendKey val="0"/>
          <c:showVal val="0"/>
          <c:showCatName val="0"/>
          <c:showSerName val="0"/>
          <c:showPercent val="0"/>
          <c:showBubbleSize val="0"/>
        </c:dLbls>
        <c:axId val="231755520"/>
        <c:axId val="230066448"/>
      </c:areaChart>
      <c:dateAx>
        <c:axId val="2317555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230066448"/>
        <c:crosses val="autoZero"/>
        <c:auto val="1"/>
        <c:lblOffset val="100"/>
        <c:baseTimeUnit val="months"/>
      </c:dateAx>
      <c:valAx>
        <c:axId val="23006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2317555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sz="1560" b="0" i="0" u="none" strike="noStrike" baseline="0">
                <a:effectLst/>
              </a:rPr>
              <a:t>Total Unique Family Emigration (October 2017 – August 2021) </a:t>
            </a:r>
            <a:endParaRPr lang="en-US" b="0"/>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areaChart>
        <c:grouping val="stacked"/>
        <c:varyColors val="0"/>
        <c:ser>
          <c:idx val="0"/>
          <c:order val="0"/>
          <c:tx>
            <c:strRef>
              <c:f>Model!$B$259</c:f>
              <c:strCache>
                <c:ptCount val="1"/>
                <c:pt idx="0">
                  <c:v>El Salvador</c:v>
                </c:pt>
              </c:strCache>
            </c:strRef>
          </c:tx>
          <c:spPr>
            <a:solidFill>
              <a:schemeClr val="accent1"/>
            </a:solidFill>
            <a:ln>
              <a:noFill/>
            </a:ln>
            <a:effectLst/>
          </c:spPr>
          <c:cat>
            <c:numRef>
              <c:f>Model!$C$258:$AW$258</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Model!$C$259:$AW$259</c:f>
              <c:numCache>
                <c:formatCode>_(* #,##0_);_(* \(#,##0\);_(* "-"??_);_(@_)</c:formatCode>
                <c:ptCount val="47"/>
                <c:pt idx="0">
                  <c:v>1217</c:v>
                </c:pt>
                <c:pt idx="1">
                  <c:v>1593</c:v>
                </c:pt>
                <c:pt idx="2">
                  <c:v>1515</c:v>
                </c:pt>
                <c:pt idx="3">
                  <c:v>822</c:v>
                </c:pt>
                <c:pt idx="4">
                  <c:v>774</c:v>
                </c:pt>
                <c:pt idx="5">
                  <c:v>1176</c:v>
                </c:pt>
                <c:pt idx="6">
                  <c:v>1505</c:v>
                </c:pt>
                <c:pt idx="7">
                  <c:v>1588</c:v>
                </c:pt>
                <c:pt idx="8">
                  <c:v>1489</c:v>
                </c:pt>
                <c:pt idx="9">
                  <c:v>1559</c:v>
                </c:pt>
                <c:pt idx="10">
                  <c:v>1876</c:v>
                </c:pt>
                <c:pt idx="11">
                  <c:v>2293</c:v>
                </c:pt>
                <c:pt idx="12">
                  <c:v>2795</c:v>
                </c:pt>
                <c:pt idx="13">
                  <c:v>2925</c:v>
                </c:pt>
                <c:pt idx="14">
                  <c:v>2078</c:v>
                </c:pt>
                <c:pt idx="15">
                  <c:v>2074</c:v>
                </c:pt>
                <c:pt idx="16">
                  <c:v>2989</c:v>
                </c:pt>
                <c:pt idx="17">
                  <c:v>5567</c:v>
                </c:pt>
                <c:pt idx="18">
                  <c:v>7206</c:v>
                </c:pt>
                <c:pt idx="19">
                  <c:v>10993</c:v>
                </c:pt>
                <c:pt idx="20">
                  <c:v>8818</c:v>
                </c:pt>
                <c:pt idx="21">
                  <c:v>6987</c:v>
                </c:pt>
                <c:pt idx="22">
                  <c:v>3863</c:v>
                </c:pt>
                <c:pt idx="23">
                  <c:v>2062</c:v>
                </c:pt>
                <c:pt idx="24">
                  <c:v>1191</c:v>
                </c:pt>
                <c:pt idx="25">
                  <c:v>895</c:v>
                </c:pt>
                <c:pt idx="26">
                  <c:v>688</c:v>
                </c:pt>
                <c:pt idx="27">
                  <c:v>396</c:v>
                </c:pt>
                <c:pt idx="28">
                  <c:v>301</c:v>
                </c:pt>
                <c:pt idx="29">
                  <c:v>295.60000000000002</c:v>
                </c:pt>
                <c:pt idx="30">
                  <c:v>33.799999999999997</c:v>
                </c:pt>
                <c:pt idx="31">
                  <c:v>46.85</c:v>
                </c:pt>
                <c:pt idx="32">
                  <c:v>39.049999999999997</c:v>
                </c:pt>
                <c:pt idx="33">
                  <c:v>84.5</c:v>
                </c:pt>
                <c:pt idx="34">
                  <c:v>118.05000000000001</c:v>
                </c:pt>
                <c:pt idx="35">
                  <c:v>199.65</c:v>
                </c:pt>
                <c:pt idx="36">
                  <c:v>348.1</c:v>
                </c:pt>
                <c:pt idx="37">
                  <c:v>272.8</c:v>
                </c:pt>
                <c:pt idx="38">
                  <c:v>300.89999999999998</c:v>
                </c:pt>
                <c:pt idx="39">
                  <c:v>375</c:v>
                </c:pt>
                <c:pt idx="40">
                  <c:v>1490.95</c:v>
                </c:pt>
                <c:pt idx="41">
                  <c:v>3374.6</c:v>
                </c:pt>
                <c:pt idx="42">
                  <c:v>3699.35</c:v>
                </c:pt>
                <c:pt idx="43">
                  <c:v>3140.5</c:v>
                </c:pt>
                <c:pt idx="44">
                  <c:v>3981.15</c:v>
                </c:pt>
                <c:pt idx="45">
                  <c:v>5523.95</c:v>
                </c:pt>
                <c:pt idx="46">
                  <c:v>6059.3</c:v>
                </c:pt>
              </c:numCache>
            </c:numRef>
          </c:val>
          <c:extLst>
            <c:ext xmlns:c16="http://schemas.microsoft.com/office/drawing/2014/chart" uri="{C3380CC4-5D6E-409C-BE32-E72D297353CC}">
              <c16:uniqueId val="{00000000-4022-5B41-AF30-549091D09409}"/>
            </c:ext>
          </c:extLst>
        </c:ser>
        <c:ser>
          <c:idx val="1"/>
          <c:order val="1"/>
          <c:tx>
            <c:strRef>
              <c:f>Model!$B$260</c:f>
              <c:strCache>
                <c:ptCount val="1"/>
                <c:pt idx="0">
                  <c:v>Guatemala</c:v>
                </c:pt>
              </c:strCache>
            </c:strRef>
          </c:tx>
          <c:spPr>
            <a:solidFill>
              <a:schemeClr val="accent2"/>
            </a:solidFill>
            <a:ln>
              <a:noFill/>
            </a:ln>
            <a:effectLst/>
          </c:spPr>
          <c:cat>
            <c:numRef>
              <c:f>Model!$C$258:$AW$258</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Model!$C$260:$AW$260</c:f>
              <c:numCache>
                <c:formatCode>_(* #,##0_);_(* \(#,##0\);_(* "-"??_);_(@_)</c:formatCode>
                <c:ptCount val="47"/>
                <c:pt idx="0">
                  <c:v>3395</c:v>
                </c:pt>
                <c:pt idx="1">
                  <c:v>4597</c:v>
                </c:pt>
                <c:pt idx="2">
                  <c:v>6467</c:v>
                </c:pt>
                <c:pt idx="3">
                  <c:v>3885</c:v>
                </c:pt>
                <c:pt idx="4">
                  <c:v>3917</c:v>
                </c:pt>
                <c:pt idx="5">
                  <c:v>5694</c:v>
                </c:pt>
                <c:pt idx="6">
                  <c:v>5958</c:v>
                </c:pt>
                <c:pt idx="7">
                  <c:v>5368</c:v>
                </c:pt>
                <c:pt idx="8">
                  <c:v>4821</c:v>
                </c:pt>
                <c:pt idx="9">
                  <c:v>4439</c:v>
                </c:pt>
                <c:pt idx="10">
                  <c:v>5939</c:v>
                </c:pt>
                <c:pt idx="11">
                  <c:v>8106</c:v>
                </c:pt>
                <c:pt idx="12">
                  <c:v>11986</c:v>
                </c:pt>
                <c:pt idx="13">
                  <c:v>13151</c:v>
                </c:pt>
                <c:pt idx="14">
                  <c:v>15444</c:v>
                </c:pt>
                <c:pt idx="15">
                  <c:v>12902</c:v>
                </c:pt>
                <c:pt idx="16">
                  <c:v>16451</c:v>
                </c:pt>
                <c:pt idx="17">
                  <c:v>24252</c:v>
                </c:pt>
                <c:pt idx="18">
                  <c:v>24558</c:v>
                </c:pt>
                <c:pt idx="19">
                  <c:v>34352</c:v>
                </c:pt>
                <c:pt idx="20">
                  <c:v>18201</c:v>
                </c:pt>
                <c:pt idx="21">
                  <c:v>10139</c:v>
                </c:pt>
                <c:pt idx="22">
                  <c:v>5380</c:v>
                </c:pt>
                <c:pt idx="23">
                  <c:v>2869</c:v>
                </c:pt>
                <c:pt idx="24">
                  <c:v>2606</c:v>
                </c:pt>
                <c:pt idx="25">
                  <c:v>2425</c:v>
                </c:pt>
                <c:pt idx="26">
                  <c:v>2066</c:v>
                </c:pt>
                <c:pt idx="27">
                  <c:v>1085</c:v>
                </c:pt>
                <c:pt idx="28">
                  <c:v>917</c:v>
                </c:pt>
                <c:pt idx="29">
                  <c:v>509.2</c:v>
                </c:pt>
                <c:pt idx="30">
                  <c:v>51.35</c:v>
                </c:pt>
                <c:pt idx="31">
                  <c:v>61.800000000000004</c:v>
                </c:pt>
                <c:pt idx="32">
                  <c:v>84.6</c:v>
                </c:pt>
                <c:pt idx="33">
                  <c:v>150.15</c:v>
                </c:pt>
                <c:pt idx="34">
                  <c:v>315.95000000000005</c:v>
                </c:pt>
                <c:pt idx="35">
                  <c:v>338.65</c:v>
                </c:pt>
                <c:pt idx="36">
                  <c:v>537.5</c:v>
                </c:pt>
                <c:pt idx="37">
                  <c:v>587.70000000000005</c:v>
                </c:pt>
                <c:pt idx="38">
                  <c:v>498.40000000000003</c:v>
                </c:pt>
                <c:pt idx="39">
                  <c:v>698.7</c:v>
                </c:pt>
                <c:pt idx="40">
                  <c:v>2968.2</c:v>
                </c:pt>
                <c:pt idx="41">
                  <c:v>9341.5</c:v>
                </c:pt>
                <c:pt idx="42">
                  <c:v>6848.45</c:v>
                </c:pt>
                <c:pt idx="43">
                  <c:v>4815.1499999999996</c:v>
                </c:pt>
                <c:pt idx="44">
                  <c:v>7825.8</c:v>
                </c:pt>
                <c:pt idx="45">
                  <c:v>15061.2</c:v>
                </c:pt>
                <c:pt idx="46">
                  <c:v>15509.75</c:v>
                </c:pt>
              </c:numCache>
            </c:numRef>
          </c:val>
          <c:extLst>
            <c:ext xmlns:c16="http://schemas.microsoft.com/office/drawing/2014/chart" uri="{C3380CC4-5D6E-409C-BE32-E72D297353CC}">
              <c16:uniqueId val="{00000001-4022-5B41-AF30-549091D09409}"/>
            </c:ext>
          </c:extLst>
        </c:ser>
        <c:ser>
          <c:idx val="2"/>
          <c:order val="2"/>
          <c:tx>
            <c:strRef>
              <c:f>Model!$B$261</c:f>
              <c:strCache>
                <c:ptCount val="1"/>
                <c:pt idx="0">
                  <c:v>Honduras</c:v>
                </c:pt>
              </c:strCache>
            </c:strRef>
          </c:tx>
          <c:spPr>
            <a:solidFill>
              <a:schemeClr val="accent3"/>
            </a:solidFill>
            <a:ln>
              <a:noFill/>
            </a:ln>
            <a:effectLst/>
          </c:spPr>
          <c:cat>
            <c:numRef>
              <c:f>Model!$C$258:$AW$258</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Model!$C$261:$AW$261</c:f>
              <c:numCache>
                <c:formatCode>_(* #,##0_);_(* \(#,##0\);_(* "-"??_);_(@_)</c:formatCode>
                <c:ptCount val="47"/>
                <c:pt idx="0">
                  <c:v>1821</c:v>
                </c:pt>
                <c:pt idx="1">
                  <c:v>2679</c:v>
                </c:pt>
                <c:pt idx="2">
                  <c:v>2721</c:v>
                </c:pt>
                <c:pt idx="3">
                  <c:v>2684</c:v>
                </c:pt>
                <c:pt idx="4">
                  <c:v>2523</c:v>
                </c:pt>
                <c:pt idx="5">
                  <c:v>4609</c:v>
                </c:pt>
                <c:pt idx="6">
                  <c:v>5222</c:v>
                </c:pt>
                <c:pt idx="7">
                  <c:v>4954</c:v>
                </c:pt>
                <c:pt idx="8">
                  <c:v>4356</c:v>
                </c:pt>
                <c:pt idx="9">
                  <c:v>4110</c:v>
                </c:pt>
                <c:pt idx="10">
                  <c:v>5428</c:v>
                </c:pt>
                <c:pt idx="11">
                  <c:v>6659</c:v>
                </c:pt>
                <c:pt idx="12">
                  <c:v>8860</c:v>
                </c:pt>
                <c:pt idx="13">
                  <c:v>9711</c:v>
                </c:pt>
                <c:pt idx="14">
                  <c:v>10036</c:v>
                </c:pt>
                <c:pt idx="15">
                  <c:v>9413</c:v>
                </c:pt>
                <c:pt idx="16">
                  <c:v>16513</c:v>
                </c:pt>
                <c:pt idx="17">
                  <c:v>21632</c:v>
                </c:pt>
                <c:pt idx="18">
                  <c:v>23608</c:v>
                </c:pt>
                <c:pt idx="19">
                  <c:v>33468</c:v>
                </c:pt>
                <c:pt idx="20">
                  <c:v>22992</c:v>
                </c:pt>
                <c:pt idx="21">
                  <c:v>19426</c:v>
                </c:pt>
                <c:pt idx="22">
                  <c:v>11434</c:v>
                </c:pt>
                <c:pt idx="23">
                  <c:v>6135</c:v>
                </c:pt>
                <c:pt idx="24">
                  <c:v>2972</c:v>
                </c:pt>
                <c:pt idx="25">
                  <c:v>2038</c:v>
                </c:pt>
                <c:pt idx="26">
                  <c:v>1626</c:v>
                </c:pt>
                <c:pt idx="27">
                  <c:v>806</c:v>
                </c:pt>
                <c:pt idx="28">
                  <c:v>725</c:v>
                </c:pt>
                <c:pt idx="29">
                  <c:v>729.2</c:v>
                </c:pt>
                <c:pt idx="30">
                  <c:v>122.7</c:v>
                </c:pt>
                <c:pt idx="31">
                  <c:v>143.25</c:v>
                </c:pt>
                <c:pt idx="32">
                  <c:v>214.75</c:v>
                </c:pt>
                <c:pt idx="33">
                  <c:v>247.60000000000002</c:v>
                </c:pt>
                <c:pt idx="34">
                  <c:v>391.6</c:v>
                </c:pt>
                <c:pt idx="35">
                  <c:v>354.6</c:v>
                </c:pt>
                <c:pt idx="36">
                  <c:v>740.5</c:v>
                </c:pt>
                <c:pt idx="37">
                  <c:v>613.35</c:v>
                </c:pt>
                <c:pt idx="38">
                  <c:v>819.7</c:v>
                </c:pt>
                <c:pt idx="39">
                  <c:v>1454.5500000000002</c:v>
                </c:pt>
                <c:pt idx="40">
                  <c:v>7548.15</c:v>
                </c:pt>
                <c:pt idx="41">
                  <c:v>21387.15</c:v>
                </c:pt>
                <c:pt idx="42">
                  <c:v>16644.599999999999</c:v>
                </c:pt>
                <c:pt idx="43">
                  <c:v>12179.9</c:v>
                </c:pt>
                <c:pt idx="44">
                  <c:v>15580.85</c:v>
                </c:pt>
                <c:pt idx="45">
                  <c:v>24723.25</c:v>
                </c:pt>
                <c:pt idx="46">
                  <c:v>23595.15</c:v>
                </c:pt>
              </c:numCache>
            </c:numRef>
          </c:val>
          <c:extLst>
            <c:ext xmlns:c16="http://schemas.microsoft.com/office/drawing/2014/chart" uri="{C3380CC4-5D6E-409C-BE32-E72D297353CC}">
              <c16:uniqueId val="{00000002-4022-5B41-AF30-549091D09409}"/>
            </c:ext>
          </c:extLst>
        </c:ser>
        <c:ser>
          <c:idx val="3"/>
          <c:order val="3"/>
          <c:tx>
            <c:strRef>
              <c:f>Model!$B$262</c:f>
              <c:strCache>
                <c:ptCount val="1"/>
                <c:pt idx="0">
                  <c:v>Mexico</c:v>
                </c:pt>
              </c:strCache>
            </c:strRef>
          </c:tx>
          <c:spPr>
            <a:solidFill>
              <a:schemeClr val="accent4"/>
            </a:solidFill>
            <a:ln>
              <a:noFill/>
            </a:ln>
            <a:effectLst/>
          </c:spPr>
          <c:cat>
            <c:numRef>
              <c:f>Model!$C$258:$AW$258</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Model!$C$262:$AW$262</c:f>
              <c:numCache>
                <c:formatCode>_(* #,##0_);_(* \(#,##0\);_(* "-"??_);_(@_)</c:formatCode>
                <c:ptCount val="47"/>
                <c:pt idx="0">
                  <c:v>541.79999999999995</c:v>
                </c:pt>
                <c:pt idx="1">
                  <c:v>655</c:v>
                </c:pt>
                <c:pt idx="2">
                  <c:v>755.9</c:v>
                </c:pt>
                <c:pt idx="3">
                  <c:v>671.59999999999991</c:v>
                </c:pt>
                <c:pt idx="4">
                  <c:v>798</c:v>
                </c:pt>
                <c:pt idx="5">
                  <c:v>897.4</c:v>
                </c:pt>
                <c:pt idx="6">
                  <c:v>873.1</c:v>
                </c:pt>
                <c:pt idx="7">
                  <c:v>701.3</c:v>
                </c:pt>
                <c:pt idx="8">
                  <c:v>559.20000000000005</c:v>
                </c:pt>
                <c:pt idx="9">
                  <c:v>670.9</c:v>
                </c:pt>
                <c:pt idx="10">
                  <c:v>842.69999999999993</c:v>
                </c:pt>
                <c:pt idx="11">
                  <c:v>717.4</c:v>
                </c:pt>
                <c:pt idx="12">
                  <c:v>837.6</c:v>
                </c:pt>
                <c:pt idx="13">
                  <c:v>913.4</c:v>
                </c:pt>
                <c:pt idx="14">
                  <c:v>853.6</c:v>
                </c:pt>
                <c:pt idx="15">
                  <c:v>766</c:v>
                </c:pt>
                <c:pt idx="16">
                  <c:v>851.5</c:v>
                </c:pt>
                <c:pt idx="17">
                  <c:v>468</c:v>
                </c:pt>
                <c:pt idx="18">
                  <c:v>1069.9000000000001</c:v>
                </c:pt>
                <c:pt idx="19">
                  <c:v>1211.1999999999998</c:v>
                </c:pt>
                <c:pt idx="20">
                  <c:v>1147.6999999999998</c:v>
                </c:pt>
                <c:pt idx="21">
                  <c:v>1326.3</c:v>
                </c:pt>
                <c:pt idx="22">
                  <c:v>1845</c:v>
                </c:pt>
                <c:pt idx="23">
                  <c:v>3179.2</c:v>
                </c:pt>
                <c:pt idx="24">
                  <c:v>1795.1</c:v>
                </c:pt>
                <c:pt idx="25">
                  <c:v>2075.6</c:v>
                </c:pt>
                <c:pt idx="26">
                  <c:v>2266.1</c:v>
                </c:pt>
                <c:pt idx="27">
                  <c:v>1640.1999999999998</c:v>
                </c:pt>
                <c:pt idx="28">
                  <c:v>1376.8</c:v>
                </c:pt>
                <c:pt idx="29">
                  <c:v>785.55</c:v>
                </c:pt>
                <c:pt idx="30">
                  <c:v>185.40000000000003</c:v>
                </c:pt>
                <c:pt idx="31">
                  <c:v>318.7</c:v>
                </c:pt>
                <c:pt idx="32">
                  <c:v>467.79999999999995</c:v>
                </c:pt>
                <c:pt idx="33">
                  <c:v>492.95</c:v>
                </c:pt>
                <c:pt idx="34">
                  <c:v>648</c:v>
                </c:pt>
                <c:pt idx="35">
                  <c:v>726.25000000000011</c:v>
                </c:pt>
                <c:pt idx="36">
                  <c:v>788.9</c:v>
                </c:pt>
                <c:pt idx="37">
                  <c:v>813.65000000000009</c:v>
                </c:pt>
                <c:pt idx="38">
                  <c:v>508.25</c:v>
                </c:pt>
                <c:pt idx="39">
                  <c:v>654.59999999999991</c:v>
                </c:pt>
                <c:pt idx="40">
                  <c:v>890.55</c:v>
                </c:pt>
                <c:pt idx="41">
                  <c:v>1501.35</c:v>
                </c:pt>
                <c:pt idx="42">
                  <c:v>1467.0500000000002</c:v>
                </c:pt>
                <c:pt idx="43">
                  <c:v>1604.05</c:v>
                </c:pt>
                <c:pt idx="44">
                  <c:v>1752.7</c:v>
                </c:pt>
                <c:pt idx="45">
                  <c:v>2045.5</c:v>
                </c:pt>
                <c:pt idx="46">
                  <c:v>2180.65</c:v>
                </c:pt>
              </c:numCache>
            </c:numRef>
          </c:val>
          <c:extLst>
            <c:ext xmlns:c16="http://schemas.microsoft.com/office/drawing/2014/chart" uri="{C3380CC4-5D6E-409C-BE32-E72D297353CC}">
              <c16:uniqueId val="{00000003-4022-5B41-AF30-549091D09409}"/>
            </c:ext>
          </c:extLst>
        </c:ser>
        <c:dLbls>
          <c:showLegendKey val="0"/>
          <c:showVal val="0"/>
          <c:showCatName val="0"/>
          <c:showSerName val="0"/>
          <c:showPercent val="0"/>
          <c:showBubbleSize val="0"/>
        </c:dLbls>
        <c:axId val="1907191552"/>
        <c:axId val="1907314784"/>
      </c:areaChart>
      <c:dateAx>
        <c:axId val="1907191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07314784"/>
        <c:crosses val="autoZero"/>
        <c:auto val="1"/>
        <c:lblOffset val="100"/>
        <c:baseTimeUnit val="months"/>
      </c:dateAx>
      <c:valAx>
        <c:axId val="1907314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071915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a:t>Total Unique Unaccompanied Minor Emigration (October 2017 - August 2021) </a:t>
            </a:r>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areaChart>
        <c:grouping val="stacked"/>
        <c:varyColors val="0"/>
        <c:ser>
          <c:idx val="0"/>
          <c:order val="0"/>
          <c:tx>
            <c:strRef>
              <c:f>Model!$B$265</c:f>
              <c:strCache>
                <c:ptCount val="1"/>
                <c:pt idx="0">
                  <c:v>El Salvador</c:v>
                </c:pt>
              </c:strCache>
            </c:strRef>
          </c:tx>
          <c:spPr>
            <a:solidFill>
              <a:schemeClr val="accent1"/>
            </a:solidFill>
            <a:ln>
              <a:noFill/>
            </a:ln>
            <a:effectLst/>
          </c:spPr>
          <c:cat>
            <c:numRef>
              <c:f>Model!$C$264:$AW$264</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Model!$C$265:$AW$265</c:f>
              <c:numCache>
                <c:formatCode>_(* #,##0_);_(* \(#,##0\);_(* "-"??_);_(@_)</c:formatCode>
                <c:ptCount val="47"/>
                <c:pt idx="0">
                  <c:v>392</c:v>
                </c:pt>
                <c:pt idx="1">
                  <c:v>455</c:v>
                </c:pt>
                <c:pt idx="2">
                  <c:v>404</c:v>
                </c:pt>
                <c:pt idx="3">
                  <c:v>253</c:v>
                </c:pt>
                <c:pt idx="4">
                  <c:v>264</c:v>
                </c:pt>
                <c:pt idx="5">
                  <c:v>420</c:v>
                </c:pt>
                <c:pt idx="6">
                  <c:v>497</c:v>
                </c:pt>
                <c:pt idx="7">
                  <c:v>717</c:v>
                </c:pt>
                <c:pt idx="8">
                  <c:v>624</c:v>
                </c:pt>
                <c:pt idx="9">
                  <c:v>512</c:v>
                </c:pt>
                <c:pt idx="10">
                  <c:v>642</c:v>
                </c:pt>
                <c:pt idx="11">
                  <c:v>602</c:v>
                </c:pt>
                <c:pt idx="12">
                  <c:v>651</c:v>
                </c:pt>
                <c:pt idx="13">
                  <c:v>671</c:v>
                </c:pt>
                <c:pt idx="14">
                  <c:v>442</c:v>
                </c:pt>
                <c:pt idx="15">
                  <c:v>574</c:v>
                </c:pt>
                <c:pt idx="16">
                  <c:v>847</c:v>
                </c:pt>
                <c:pt idx="17">
                  <c:v>1385</c:v>
                </c:pt>
                <c:pt idx="18">
                  <c:v>1643</c:v>
                </c:pt>
                <c:pt idx="19">
                  <c:v>2167</c:v>
                </c:pt>
                <c:pt idx="20">
                  <c:v>1554</c:v>
                </c:pt>
                <c:pt idx="21">
                  <c:v>1162</c:v>
                </c:pt>
                <c:pt idx="22">
                  <c:v>638</c:v>
                </c:pt>
                <c:pt idx="23">
                  <c:v>427</c:v>
                </c:pt>
                <c:pt idx="24">
                  <c:v>369</c:v>
                </c:pt>
                <c:pt idx="25">
                  <c:v>329</c:v>
                </c:pt>
                <c:pt idx="26">
                  <c:v>306</c:v>
                </c:pt>
                <c:pt idx="27">
                  <c:v>249</c:v>
                </c:pt>
                <c:pt idx="28">
                  <c:v>313</c:v>
                </c:pt>
                <c:pt idx="29">
                  <c:v>254</c:v>
                </c:pt>
                <c:pt idx="30">
                  <c:v>12.4</c:v>
                </c:pt>
                <c:pt idx="31">
                  <c:v>4.6000000000000005</c:v>
                </c:pt>
                <c:pt idx="32">
                  <c:v>21.2</c:v>
                </c:pt>
                <c:pt idx="33">
                  <c:v>46</c:v>
                </c:pt>
                <c:pt idx="34">
                  <c:v>100.2</c:v>
                </c:pt>
                <c:pt idx="35">
                  <c:v>182</c:v>
                </c:pt>
                <c:pt idx="36">
                  <c:v>267.39999999999998</c:v>
                </c:pt>
                <c:pt idx="37">
                  <c:v>310.60000000000002</c:v>
                </c:pt>
                <c:pt idx="38">
                  <c:v>356</c:v>
                </c:pt>
                <c:pt idx="39">
                  <c:v>391</c:v>
                </c:pt>
                <c:pt idx="40">
                  <c:v>770</c:v>
                </c:pt>
                <c:pt idx="41">
                  <c:v>1580</c:v>
                </c:pt>
                <c:pt idx="42">
                  <c:v>2093.4</c:v>
                </c:pt>
                <c:pt idx="43">
                  <c:v>1670</c:v>
                </c:pt>
                <c:pt idx="44">
                  <c:v>1846</c:v>
                </c:pt>
                <c:pt idx="45">
                  <c:v>2114</c:v>
                </c:pt>
                <c:pt idx="46">
                  <c:v>2115.4</c:v>
                </c:pt>
              </c:numCache>
            </c:numRef>
          </c:val>
          <c:extLst>
            <c:ext xmlns:c16="http://schemas.microsoft.com/office/drawing/2014/chart" uri="{C3380CC4-5D6E-409C-BE32-E72D297353CC}">
              <c16:uniqueId val="{00000000-246A-774B-BF95-1FAF0ED48309}"/>
            </c:ext>
          </c:extLst>
        </c:ser>
        <c:ser>
          <c:idx val="1"/>
          <c:order val="1"/>
          <c:tx>
            <c:strRef>
              <c:f>Model!$B$266</c:f>
              <c:strCache>
                <c:ptCount val="1"/>
                <c:pt idx="0">
                  <c:v>Guatemala</c:v>
                </c:pt>
              </c:strCache>
            </c:strRef>
          </c:tx>
          <c:spPr>
            <a:solidFill>
              <a:schemeClr val="accent2"/>
            </a:solidFill>
            <a:ln>
              <a:noFill/>
            </a:ln>
            <a:effectLst/>
          </c:spPr>
          <c:cat>
            <c:numRef>
              <c:f>Model!$C$264:$AW$264</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Model!$C$266:$AW$266</c:f>
              <c:numCache>
                <c:formatCode>_(* #,##0_);_(* \(#,##0\);_(* "-"??_);_(@_)</c:formatCode>
                <c:ptCount val="47"/>
                <c:pt idx="0">
                  <c:v>1683</c:v>
                </c:pt>
                <c:pt idx="1">
                  <c:v>2315</c:v>
                </c:pt>
                <c:pt idx="2">
                  <c:v>2881</c:v>
                </c:pt>
                <c:pt idx="3">
                  <c:v>1963</c:v>
                </c:pt>
                <c:pt idx="4">
                  <c:v>1782</c:v>
                </c:pt>
                <c:pt idx="5">
                  <c:v>2217</c:v>
                </c:pt>
                <c:pt idx="6">
                  <c:v>2328</c:v>
                </c:pt>
                <c:pt idx="7">
                  <c:v>3333</c:v>
                </c:pt>
                <c:pt idx="8">
                  <c:v>2383</c:v>
                </c:pt>
                <c:pt idx="9">
                  <c:v>1735</c:v>
                </c:pt>
                <c:pt idx="10">
                  <c:v>1646</c:v>
                </c:pt>
                <c:pt idx="11">
                  <c:v>1752</c:v>
                </c:pt>
                <c:pt idx="12">
                  <c:v>2237</c:v>
                </c:pt>
                <c:pt idx="13">
                  <c:v>2556</c:v>
                </c:pt>
                <c:pt idx="14">
                  <c:v>2581</c:v>
                </c:pt>
                <c:pt idx="15">
                  <c:v>2502</c:v>
                </c:pt>
                <c:pt idx="16">
                  <c:v>3128</c:v>
                </c:pt>
                <c:pt idx="17">
                  <c:v>3873</c:v>
                </c:pt>
                <c:pt idx="18">
                  <c:v>3652</c:v>
                </c:pt>
                <c:pt idx="19">
                  <c:v>4670</c:v>
                </c:pt>
                <c:pt idx="20">
                  <c:v>2573</c:v>
                </c:pt>
                <c:pt idx="21">
                  <c:v>1551</c:v>
                </c:pt>
                <c:pt idx="22">
                  <c:v>928</c:v>
                </c:pt>
                <c:pt idx="23">
                  <c:v>745</c:v>
                </c:pt>
                <c:pt idx="24">
                  <c:v>877</c:v>
                </c:pt>
                <c:pt idx="25">
                  <c:v>1295</c:v>
                </c:pt>
                <c:pt idx="26">
                  <c:v>1240</c:v>
                </c:pt>
                <c:pt idx="27">
                  <c:v>976</c:v>
                </c:pt>
                <c:pt idx="28">
                  <c:v>1113</c:v>
                </c:pt>
                <c:pt idx="29">
                  <c:v>912.6</c:v>
                </c:pt>
                <c:pt idx="30">
                  <c:v>46.6</c:v>
                </c:pt>
                <c:pt idx="31">
                  <c:v>18.8</c:v>
                </c:pt>
                <c:pt idx="32">
                  <c:v>43.6</c:v>
                </c:pt>
                <c:pt idx="33">
                  <c:v>159.20000000000002</c:v>
                </c:pt>
                <c:pt idx="34">
                  <c:v>327.39999999999998</c:v>
                </c:pt>
                <c:pt idx="35">
                  <c:v>666.6</c:v>
                </c:pt>
                <c:pt idx="36">
                  <c:v>808</c:v>
                </c:pt>
                <c:pt idx="37">
                  <c:v>1171.5999999999999</c:v>
                </c:pt>
                <c:pt idx="38">
                  <c:v>1664</c:v>
                </c:pt>
                <c:pt idx="39">
                  <c:v>2074</c:v>
                </c:pt>
                <c:pt idx="40">
                  <c:v>3911.4</c:v>
                </c:pt>
                <c:pt idx="41">
                  <c:v>8375</c:v>
                </c:pt>
                <c:pt idx="42">
                  <c:v>6628</c:v>
                </c:pt>
                <c:pt idx="43">
                  <c:v>5255</c:v>
                </c:pt>
                <c:pt idx="44">
                  <c:v>6181</c:v>
                </c:pt>
                <c:pt idx="45">
                  <c:v>8015</c:v>
                </c:pt>
                <c:pt idx="46">
                  <c:v>8279.6</c:v>
                </c:pt>
              </c:numCache>
            </c:numRef>
          </c:val>
          <c:extLst>
            <c:ext xmlns:c16="http://schemas.microsoft.com/office/drawing/2014/chart" uri="{C3380CC4-5D6E-409C-BE32-E72D297353CC}">
              <c16:uniqueId val="{00000001-246A-774B-BF95-1FAF0ED48309}"/>
            </c:ext>
          </c:extLst>
        </c:ser>
        <c:ser>
          <c:idx val="2"/>
          <c:order val="2"/>
          <c:tx>
            <c:strRef>
              <c:f>Model!$B$267</c:f>
              <c:strCache>
                <c:ptCount val="1"/>
                <c:pt idx="0">
                  <c:v>Honduras</c:v>
                </c:pt>
              </c:strCache>
            </c:strRef>
          </c:tx>
          <c:spPr>
            <a:solidFill>
              <a:schemeClr val="accent3"/>
            </a:solidFill>
            <a:ln>
              <a:noFill/>
            </a:ln>
            <a:effectLst/>
          </c:spPr>
          <c:cat>
            <c:numRef>
              <c:f>Model!$C$264:$AW$264</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Model!$C$267:$AW$267</c:f>
              <c:numCache>
                <c:formatCode>_(* #,##0_);_(* \(#,##0\);_(* "-"??_);_(@_)</c:formatCode>
                <c:ptCount val="47"/>
                <c:pt idx="0">
                  <c:v>589</c:v>
                </c:pt>
                <c:pt idx="1">
                  <c:v>752</c:v>
                </c:pt>
                <c:pt idx="2">
                  <c:v>720</c:v>
                </c:pt>
                <c:pt idx="3">
                  <c:v>628</c:v>
                </c:pt>
                <c:pt idx="4">
                  <c:v>647</c:v>
                </c:pt>
                <c:pt idx="5">
                  <c:v>1184</c:v>
                </c:pt>
                <c:pt idx="6">
                  <c:v>1232</c:v>
                </c:pt>
                <c:pt idx="7">
                  <c:v>1952</c:v>
                </c:pt>
                <c:pt idx="8">
                  <c:v>1558</c:v>
                </c:pt>
                <c:pt idx="9">
                  <c:v>996</c:v>
                </c:pt>
                <c:pt idx="10">
                  <c:v>1190</c:v>
                </c:pt>
                <c:pt idx="11">
                  <c:v>1120</c:v>
                </c:pt>
                <c:pt idx="12">
                  <c:v>1287</c:v>
                </c:pt>
                <c:pt idx="13">
                  <c:v>1343</c:v>
                </c:pt>
                <c:pt idx="14">
                  <c:v>1151</c:v>
                </c:pt>
                <c:pt idx="15">
                  <c:v>1295</c:v>
                </c:pt>
                <c:pt idx="16">
                  <c:v>1931</c:v>
                </c:pt>
                <c:pt idx="17">
                  <c:v>2506</c:v>
                </c:pt>
                <c:pt idx="18">
                  <c:v>2473</c:v>
                </c:pt>
                <c:pt idx="19">
                  <c:v>3253</c:v>
                </c:pt>
                <c:pt idx="20">
                  <c:v>2132</c:v>
                </c:pt>
                <c:pt idx="21">
                  <c:v>1788</c:v>
                </c:pt>
                <c:pt idx="22">
                  <c:v>1047</c:v>
                </c:pt>
                <c:pt idx="23">
                  <c:v>723</c:v>
                </c:pt>
                <c:pt idx="24">
                  <c:v>599</c:v>
                </c:pt>
                <c:pt idx="25">
                  <c:v>614</c:v>
                </c:pt>
                <c:pt idx="26">
                  <c:v>529</c:v>
                </c:pt>
                <c:pt idx="27">
                  <c:v>381</c:v>
                </c:pt>
                <c:pt idx="28">
                  <c:v>487</c:v>
                </c:pt>
                <c:pt idx="29">
                  <c:v>480.6</c:v>
                </c:pt>
                <c:pt idx="30">
                  <c:v>25.6</c:v>
                </c:pt>
                <c:pt idx="31">
                  <c:v>24.8</c:v>
                </c:pt>
                <c:pt idx="32">
                  <c:v>83.2</c:v>
                </c:pt>
                <c:pt idx="33">
                  <c:v>182</c:v>
                </c:pt>
                <c:pt idx="34">
                  <c:v>250</c:v>
                </c:pt>
                <c:pt idx="35">
                  <c:v>474.2</c:v>
                </c:pt>
                <c:pt idx="36">
                  <c:v>635.4</c:v>
                </c:pt>
                <c:pt idx="37">
                  <c:v>650.20000000000005</c:v>
                </c:pt>
                <c:pt idx="38">
                  <c:v>946</c:v>
                </c:pt>
                <c:pt idx="39">
                  <c:v>1149</c:v>
                </c:pt>
                <c:pt idx="40">
                  <c:v>2561.4</c:v>
                </c:pt>
                <c:pt idx="41">
                  <c:v>5947</c:v>
                </c:pt>
                <c:pt idx="42">
                  <c:v>5209</c:v>
                </c:pt>
                <c:pt idx="43">
                  <c:v>3821</c:v>
                </c:pt>
                <c:pt idx="44">
                  <c:v>4205</c:v>
                </c:pt>
                <c:pt idx="45">
                  <c:v>5625</c:v>
                </c:pt>
                <c:pt idx="46">
                  <c:v>5346.8</c:v>
                </c:pt>
              </c:numCache>
            </c:numRef>
          </c:val>
          <c:extLst>
            <c:ext xmlns:c16="http://schemas.microsoft.com/office/drawing/2014/chart" uri="{C3380CC4-5D6E-409C-BE32-E72D297353CC}">
              <c16:uniqueId val="{00000002-246A-774B-BF95-1FAF0ED48309}"/>
            </c:ext>
          </c:extLst>
        </c:ser>
        <c:ser>
          <c:idx val="3"/>
          <c:order val="3"/>
          <c:tx>
            <c:strRef>
              <c:f>Model!$B$268</c:f>
              <c:strCache>
                <c:ptCount val="1"/>
                <c:pt idx="0">
                  <c:v> Mexico </c:v>
                </c:pt>
              </c:strCache>
            </c:strRef>
          </c:tx>
          <c:spPr>
            <a:solidFill>
              <a:schemeClr val="accent4"/>
            </a:solidFill>
            <a:ln>
              <a:noFill/>
            </a:ln>
            <a:effectLst/>
          </c:spPr>
          <c:cat>
            <c:numRef>
              <c:f>Model!$C$264:$AW$264</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Model!$C$268:$AW$268</c:f>
              <c:numCache>
                <c:formatCode>_(* #,##0_);_(* \(#,##0\);_(* "-"??_);_(@_)</c:formatCode>
                <c:ptCount val="47"/>
                <c:pt idx="0">
                  <c:v>545.02500000000009</c:v>
                </c:pt>
                <c:pt idx="1">
                  <c:v>530.92499999999995</c:v>
                </c:pt>
                <c:pt idx="2">
                  <c:v>436.42500000000001</c:v>
                </c:pt>
                <c:pt idx="3">
                  <c:v>524.54999999999995</c:v>
                </c:pt>
                <c:pt idx="4">
                  <c:v>531</c:v>
                </c:pt>
                <c:pt idx="5">
                  <c:v>673.97500000000002</c:v>
                </c:pt>
                <c:pt idx="6">
                  <c:v>594.54999999999995</c:v>
                </c:pt>
                <c:pt idx="7">
                  <c:v>515.77500000000009</c:v>
                </c:pt>
                <c:pt idx="8">
                  <c:v>429.2</c:v>
                </c:pt>
                <c:pt idx="9">
                  <c:v>445.40000000000003</c:v>
                </c:pt>
                <c:pt idx="10">
                  <c:v>604.42499999999995</c:v>
                </c:pt>
                <c:pt idx="11">
                  <c:v>549.45000000000005</c:v>
                </c:pt>
                <c:pt idx="12">
                  <c:v>552.6</c:v>
                </c:pt>
                <c:pt idx="13">
                  <c:v>486.15000000000003</c:v>
                </c:pt>
                <c:pt idx="14">
                  <c:v>388.4</c:v>
                </c:pt>
                <c:pt idx="15">
                  <c:v>508.07499999999999</c:v>
                </c:pt>
                <c:pt idx="16">
                  <c:v>579.95000000000005</c:v>
                </c:pt>
                <c:pt idx="17">
                  <c:v>701.07500000000005</c:v>
                </c:pt>
                <c:pt idx="18">
                  <c:v>615.42499999999995</c:v>
                </c:pt>
                <c:pt idx="19">
                  <c:v>656</c:v>
                </c:pt>
                <c:pt idx="20">
                  <c:v>534.67499999999995</c:v>
                </c:pt>
                <c:pt idx="21">
                  <c:v>513.29999999999995</c:v>
                </c:pt>
                <c:pt idx="22">
                  <c:v>605.35</c:v>
                </c:pt>
                <c:pt idx="23">
                  <c:v>627.02500000000009</c:v>
                </c:pt>
                <c:pt idx="24">
                  <c:v>604.57500000000005</c:v>
                </c:pt>
                <c:pt idx="25">
                  <c:v>641.625</c:v>
                </c:pt>
                <c:pt idx="26">
                  <c:v>692.32500000000005</c:v>
                </c:pt>
                <c:pt idx="27">
                  <c:v>680.375</c:v>
                </c:pt>
                <c:pt idx="28">
                  <c:v>724.72500000000002</c:v>
                </c:pt>
                <c:pt idx="29">
                  <c:v>667.52500000000009</c:v>
                </c:pt>
                <c:pt idx="30">
                  <c:v>270.125</c:v>
                </c:pt>
                <c:pt idx="31">
                  <c:v>437.7</c:v>
                </c:pt>
                <c:pt idx="32">
                  <c:v>668.07500000000005</c:v>
                </c:pt>
                <c:pt idx="33">
                  <c:v>844.92500000000007</c:v>
                </c:pt>
                <c:pt idx="34">
                  <c:v>969.625</c:v>
                </c:pt>
                <c:pt idx="35">
                  <c:v>1048.5250000000001</c:v>
                </c:pt>
                <c:pt idx="36">
                  <c:v>1239.5249999999999</c:v>
                </c:pt>
                <c:pt idx="37">
                  <c:v>1075.95</c:v>
                </c:pt>
                <c:pt idx="38">
                  <c:v>979.52500000000009</c:v>
                </c:pt>
                <c:pt idx="39">
                  <c:v>1046.0250000000001</c:v>
                </c:pt>
                <c:pt idx="40">
                  <c:v>1043.5999999999999</c:v>
                </c:pt>
                <c:pt idx="41">
                  <c:v>1335.35</c:v>
                </c:pt>
                <c:pt idx="42">
                  <c:v>1327.7</c:v>
                </c:pt>
                <c:pt idx="43">
                  <c:v>1388.625</c:v>
                </c:pt>
                <c:pt idx="44">
                  <c:v>1231.6750000000002</c:v>
                </c:pt>
                <c:pt idx="45">
                  <c:v>1115.7249999999999</c:v>
                </c:pt>
                <c:pt idx="46">
                  <c:v>1104.575</c:v>
                </c:pt>
              </c:numCache>
            </c:numRef>
          </c:val>
          <c:extLst>
            <c:ext xmlns:c16="http://schemas.microsoft.com/office/drawing/2014/chart" uri="{C3380CC4-5D6E-409C-BE32-E72D297353CC}">
              <c16:uniqueId val="{00000003-246A-774B-BF95-1FAF0ED48309}"/>
            </c:ext>
          </c:extLst>
        </c:ser>
        <c:dLbls>
          <c:showLegendKey val="0"/>
          <c:showVal val="0"/>
          <c:showCatName val="0"/>
          <c:showSerName val="0"/>
          <c:showPercent val="0"/>
          <c:showBubbleSize val="0"/>
        </c:dLbls>
        <c:axId val="1894029552"/>
        <c:axId val="1933942896"/>
      </c:areaChart>
      <c:dateAx>
        <c:axId val="1894029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33942896"/>
        <c:crosses val="autoZero"/>
        <c:auto val="1"/>
        <c:lblOffset val="100"/>
        <c:baseTimeUnit val="months"/>
      </c:dateAx>
      <c:valAx>
        <c:axId val="19339428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8940295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b="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a:t>Percent of Families Processed Under Title 42 (March 2020 - August 2021)</a:t>
            </a:r>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lineChart>
        <c:grouping val="standard"/>
        <c:varyColors val="0"/>
        <c:ser>
          <c:idx val="0"/>
          <c:order val="0"/>
          <c:tx>
            <c:strRef>
              <c:f>Model!$B$298</c:f>
              <c:strCache>
                <c:ptCount val="1"/>
                <c:pt idx="0">
                  <c:v>El Salvador</c:v>
                </c:pt>
              </c:strCache>
            </c:strRef>
          </c:tx>
          <c:spPr>
            <a:ln w="28575" cap="rnd">
              <a:solidFill>
                <a:schemeClr val="accent1"/>
              </a:solidFill>
              <a:round/>
            </a:ln>
            <a:effectLst/>
          </c:spPr>
          <c:marker>
            <c:symbol val="none"/>
          </c:marker>
          <c:cat>
            <c:numRef>
              <c:f>Model!$C$297:$T$297</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Model!$C$298:$T$298</c:f>
              <c:numCache>
                <c:formatCode>0%</c:formatCode>
                <c:ptCount val="18"/>
                <c:pt idx="0">
                  <c:v>0.25846153846153846</c:v>
                </c:pt>
                <c:pt idx="1">
                  <c:v>1</c:v>
                </c:pt>
                <c:pt idx="2">
                  <c:v>0.971830985915493</c:v>
                </c:pt>
                <c:pt idx="3">
                  <c:v>0.96610169491525422</c:v>
                </c:pt>
                <c:pt idx="4">
                  <c:v>1</c:v>
                </c:pt>
                <c:pt idx="5">
                  <c:v>0.90751445086705207</c:v>
                </c:pt>
                <c:pt idx="6">
                  <c:v>0.94295302013422821</c:v>
                </c:pt>
                <c:pt idx="7">
                  <c:v>0.97348484848484851</c:v>
                </c:pt>
                <c:pt idx="8">
                  <c:v>0.98800959232613905</c:v>
                </c:pt>
                <c:pt idx="9">
                  <c:v>0.94666666666666666</c:v>
                </c:pt>
                <c:pt idx="10">
                  <c:v>0.74803149606299213</c:v>
                </c:pt>
                <c:pt idx="11">
                  <c:v>0.55327203893996757</c:v>
                </c:pt>
                <c:pt idx="12">
                  <c:v>0.51975757575757575</c:v>
                </c:pt>
                <c:pt idx="13">
                  <c:v>0.45059198542805101</c:v>
                </c:pt>
                <c:pt idx="14">
                  <c:v>0.27353872732507917</c:v>
                </c:pt>
                <c:pt idx="15">
                  <c:v>0.26254562043795621</c:v>
                </c:pt>
                <c:pt idx="16">
                  <c:v>0.22097878737264073</c:v>
                </c:pt>
                <c:pt idx="17">
                  <c:v>0.21121809567476693</c:v>
                </c:pt>
              </c:numCache>
            </c:numRef>
          </c:val>
          <c:smooth val="1"/>
          <c:extLst>
            <c:ext xmlns:c16="http://schemas.microsoft.com/office/drawing/2014/chart" uri="{C3380CC4-5D6E-409C-BE32-E72D297353CC}">
              <c16:uniqueId val="{00000000-971C-8B46-A3D3-4B1E4B8CC6FF}"/>
            </c:ext>
          </c:extLst>
        </c:ser>
        <c:ser>
          <c:idx val="1"/>
          <c:order val="1"/>
          <c:tx>
            <c:strRef>
              <c:f>Model!$B$299</c:f>
              <c:strCache>
                <c:ptCount val="1"/>
                <c:pt idx="0">
                  <c:v>Guatemala</c:v>
                </c:pt>
              </c:strCache>
            </c:strRef>
          </c:tx>
          <c:spPr>
            <a:ln w="28575" cap="rnd">
              <a:solidFill>
                <a:schemeClr val="accent2"/>
              </a:solidFill>
              <a:round/>
            </a:ln>
            <a:effectLst/>
          </c:spPr>
          <c:marker>
            <c:symbol val="none"/>
          </c:marker>
          <c:cat>
            <c:numRef>
              <c:f>Model!$C$297:$T$297</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Model!$C$299:$T$299</c:f>
              <c:numCache>
                <c:formatCode>0%</c:formatCode>
                <c:ptCount val="18"/>
                <c:pt idx="0">
                  <c:v>0.23104693140794225</c:v>
                </c:pt>
                <c:pt idx="1">
                  <c:v>1</c:v>
                </c:pt>
                <c:pt idx="2">
                  <c:v>0.97872340425531912</c:v>
                </c:pt>
                <c:pt idx="3">
                  <c:v>0.85950413223140498</c:v>
                </c:pt>
                <c:pt idx="4">
                  <c:v>0.9419642857142857</c:v>
                </c:pt>
                <c:pt idx="5">
                  <c:v>0.94055201698513802</c:v>
                </c:pt>
                <c:pt idx="6">
                  <c:v>0.94871794871794868</c:v>
                </c:pt>
                <c:pt idx="7">
                  <c:v>0.97051597051597049</c:v>
                </c:pt>
                <c:pt idx="8">
                  <c:v>0.98100558659217874</c:v>
                </c:pt>
                <c:pt idx="9">
                  <c:v>0.97354497354497349</c:v>
                </c:pt>
                <c:pt idx="10">
                  <c:v>0.81595092024539873</c:v>
                </c:pt>
                <c:pt idx="11">
                  <c:v>0.63185515612700083</c:v>
                </c:pt>
                <c:pt idx="12">
                  <c:v>0.57945041816009557</c:v>
                </c:pt>
                <c:pt idx="13">
                  <c:v>0.56027702782016664</c:v>
                </c:pt>
                <c:pt idx="14">
                  <c:v>0.36437760463852148</c:v>
                </c:pt>
                <c:pt idx="15">
                  <c:v>0.23156411460779708</c:v>
                </c:pt>
                <c:pt idx="16">
                  <c:v>0.18202163371876165</c:v>
                </c:pt>
                <c:pt idx="17">
                  <c:v>0.39623479757871938</c:v>
                </c:pt>
              </c:numCache>
            </c:numRef>
          </c:val>
          <c:smooth val="1"/>
          <c:extLst>
            <c:ext xmlns:c16="http://schemas.microsoft.com/office/drawing/2014/chart" uri="{C3380CC4-5D6E-409C-BE32-E72D297353CC}">
              <c16:uniqueId val="{00000001-971C-8B46-A3D3-4B1E4B8CC6FF}"/>
            </c:ext>
          </c:extLst>
        </c:ser>
        <c:ser>
          <c:idx val="2"/>
          <c:order val="2"/>
          <c:tx>
            <c:strRef>
              <c:f>Model!$B$300</c:f>
              <c:strCache>
                <c:ptCount val="1"/>
                <c:pt idx="0">
                  <c:v>Honduras</c:v>
                </c:pt>
              </c:strCache>
            </c:strRef>
          </c:tx>
          <c:spPr>
            <a:ln w="28575" cap="rnd">
              <a:solidFill>
                <a:schemeClr val="accent3"/>
              </a:solidFill>
              <a:round/>
            </a:ln>
            <a:effectLst/>
          </c:spPr>
          <c:marker>
            <c:symbol val="none"/>
          </c:marker>
          <c:cat>
            <c:numRef>
              <c:f>Model!$C$297:$T$297</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Model!$C$300:$T$300</c:f>
              <c:numCache>
                <c:formatCode>0%</c:formatCode>
                <c:ptCount val="18"/>
                <c:pt idx="0">
                  <c:v>0.20470262793914246</c:v>
                </c:pt>
                <c:pt idx="1">
                  <c:v>0.96216216216216222</c:v>
                </c:pt>
                <c:pt idx="2">
                  <c:v>0.96244131455399062</c:v>
                </c:pt>
                <c:pt idx="3">
                  <c:v>0.96625766871165641</c:v>
                </c:pt>
                <c:pt idx="4">
                  <c:v>0.96551724137931039</c:v>
                </c:pt>
                <c:pt idx="5">
                  <c:v>0.89203539823008848</c:v>
                </c:pt>
                <c:pt idx="6">
                  <c:v>0.97397769516728627</c:v>
                </c:pt>
                <c:pt idx="7">
                  <c:v>0.97368421052631582</c:v>
                </c:pt>
                <c:pt idx="8">
                  <c:v>0.94924406047516197</c:v>
                </c:pt>
                <c:pt idx="9">
                  <c:v>0.93739703459637558</c:v>
                </c:pt>
                <c:pt idx="10">
                  <c:v>0.73276723276723277</c:v>
                </c:pt>
                <c:pt idx="11">
                  <c:v>0.46910560459427841</c:v>
                </c:pt>
                <c:pt idx="12">
                  <c:v>0.39113613728644758</c:v>
                </c:pt>
                <c:pt idx="13">
                  <c:v>0.41700934579439253</c:v>
                </c:pt>
                <c:pt idx="14">
                  <c:v>0.29824320614877847</c:v>
                </c:pt>
                <c:pt idx="15">
                  <c:v>0.19155454108601633</c:v>
                </c:pt>
                <c:pt idx="16">
                  <c:v>0.15461336226682804</c:v>
                </c:pt>
                <c:pt idx="17">
                  <c:v>0.22627334465195245</c:v>
                </c:pt>
              </c:numCache>
            </c:numRef>
          </c:val>
          <c:smooth val="1"/>
          <c:extLst>
            <c:ext xmlns:c16="http://schemas.microsoft.com/office/drawing/2014/chart" uri="{C3380CC4-5D6E-409C-BE32-E72D297353CC}">
              <c16:uniqueId val="{00000002-971C-8B46-A3D3-4B1E4B8CC6FF}"/>
            </c:ext>
          </c:extLst>
        </c:ser>
        <c:ser>
          <c:idx val="3"/>
          <c:order val="3"/>
          <c:tx>
            <c:strRef>
              <c:f>Model!$B$301</c:f>
              <c:strCache>
                <c:ptCount val="1"/>
                <c:pt idx="0">
                  <c:v>Mexico</c:v>
                </c:pt>
              </c:strCache>
            </c:strRef>
          </c:tx>
          <c:spPr>
            <a:ln w="28575" cap="rnd">
              <a:solidFill>
                <a:schemeClr val="accent4"/>
              </a:solidFill>
              <a:round/>
            </a:ln>
            <a:effectLst/>
          </c:spPr>
          <c:marker>
            <c:symbol val="none"/>
          </c:marker>
          <c:cat>
            <c:numRef>
              <c:f>Model!$C$297:$T$297</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Model!$C$301:$T$301</c:f>
              <c:numCache>
                <c:formatCode>0%</c:formatCode>
                <c:ptCount val="18"/>
                <c:pt idx="0">
                  <c:v>0.14156079854809436</c:v>
                </c:pt>
                <c:pt idx="1">
                  <c:v>0.95032397408207336</c:v>
                </c:pt>
                <c:pt idx="2">
                  <c:v>0.94498110037799243</c:v>
                </c:pt>
                <c:pt idx="3">
                  <c:v>0.95020687687259242</c:v>
                </c:pt>
                <c:pt idx="4">
                  <c:v>0.94403694648193415</c:v>
                </c:pt>
                <c:pt idx="5">
                  <c:v>0.95394736842105265</c:v>
                </c:pt>
                <c:pt idx="6">
                  <c:v>0.92977893368010411</c:v>
                </c:pt>
                <c:pt idx="7">
                  <c:v>0.96525096525096521</c:v>
                </c:pt>
                <c:pt idx="8">
                  <c:v>0.9625101874490628</c:v>
                </c:pt>
                <c:pt idx="9">
                  <c:v>0.91577540106951871</c:v>
                </c:pt>
                <c:pt idx="10">
                  <c:v>0.82709215239335721</c:v>
                </c:pt>
                <c:pt idx="11">
                  <c:v>0.77495908346972175</c:v>
                </c:pt>
                <c:pt idx="12">
                  <c:v>0.69734655858214589</c:v>
                </c:pt>
                <c:pt idx="13">
                  <c:v>0.74072203988891694</c:v>
                </c:pt>
                <c:pt idx="14">
                  <c:v>0.65494209792897995</c:v>
                </c:pt>
                <c:pt idx="15">
                  <c:v>0.55453375022990614</c:v>
                </c:pt>
                <c:pt idx="16">
                  <c:v>0.54257425742574261</c:v>
                </c:pt>
                <c:pt idx="17">
                  <c:v>0.5558838738272881</c:v>
                </c:pt>
              </c:numCache>
            </c:numRef>
          </c:val>
          <c:smooth val="1"/>
          <c:extLst>
            <c:ext xmlns:c16="http://schemas.microsoft.com/office/drawing/2014/chart" uri="{C3380CC4-5D6E-409C-BE32-E72D297353CC}">
              <c16:uniqueId val="{00000003-971C-8B46-A3D3-4B1E4B8CC6FF}"/>
            </c:ext>
          </c:extLst>
        </c:ser>
        <c:dLbls>
          <c:showLegendKey val="0"/>
          <c:showVal val="0"/>
          <c:showCatName val="0"/>
          <c:showSerName val="0"/>
          <c:showPercent val="0"/>
          <c:showBubbleSize val="0"/>
        </c:dLbls>
        <c:smooth val="0"/>
        <c:axId val="1907941296"/>
        <c:axId val="1908333248"/>
      </c:lineChart>
      <c:dateAx>
        <c:axId val="19079412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08333248"/>
        <c:crosses val="autoZero"/>
        <c:auto val="1"/>
        <c:lblOffset val="100"/>
        <c:baseTimeUnit val="months"/>
      </c:dateAx>
      <c:valAx>
        <c:axId val="1908333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0794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b="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a:t>Percent of Unaccompanied Minors Processed Under Title 42 (March 2020 - August 2021)</a:t>
            </a:r>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lineChart>
        <c:grouping val="standard"/>
        <c:varyColors val="0"/>
        <c:ser>
          <c:idx val="0"/>
          <c:order val="0"/>
          <c:tx>
            <c:strRef>
              <c:f>Model!$B$320</c:f>
              <c:strCache>
                <c:ptCount val="1"/>
                <c:pt idx="0">
                  <c:v>El Salvador</c:v>
                </c:pt>
              </c:strCache>
            </c:strRef>
          </c:tx>
          <c:spPr>
            <a:ln w="28575" cap="rnd">
              <a:solidFill>
                <a:schemeClr val="accent1"/>
              </a:solidFill>
              <a:round/>
            </a:ln>
            <a:effectLst/>
          </c:spPr>
          <c:marker>
            <c:symbol val="none"/>
          </c:marker>
          <c:cat>
            <c:numRef>
              <c:f>Model!$C$319:$T$319</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Model!$C$320:$T$320</c:f>
              <c:numCache>
                <c:formatCode>0%</c:formatCode>
                <c:ptCount val="18"/>
                <c:pt idx="0">
                  <c:v>7.5187969924812026E-2</c:v>
                </c:pt>
                <c:pt idx="1">
                  <c:v>0.72727272727272729</c:v>
                </c:pt>
                <c:pt idx="2">
                  <c:v>0.90909090909090906</c:v>
                </c:pt>
                <c:pt idx="3">
                  <c:v>0.73684210526315785</c:v>
                </c:pt>
                <c:pt idx="4">
                  <c:v>0.85106382978723405</c:v>
                </c:pt>
                <c:pt idx="5">
                  <c:v>0.53378378378378377</c:v>
                </c:pt>
                <c:pt idx="6">
                  <c:v>0.33333333333333331</c:v>
                </c:pt>
                <c:pt idx="7">
                  <c:v>0.34421364985163205</c:v>
                </c:pt>
                <c:pt idx="8">
                  <c:v>0.18338108882521489</c:v>
                </c:pt>
                <c:pt idx="9">
                  <c:v>0</c:v>
                </c:pt>
                <c:pt idx="10">
                  <c:v>0</c:v>
                </c:pt>
                <c:pt idx="11">
                  <c:v>0</c:v>
                </c:pt>
                <c:pt idx="12">
                  <c:v>0</c:v>
                </c:pt>
                <c:pt idx="13">
                  <c:v>4.7755491881566379E-4</c:v>
                </c:pt>
                <c:pt idx="14">
                  <c:v>0</c:v>
                </c:pt>
                <c:pt idx="15">
                  <c:v>0</c:v>
                </c:pt>
                <c:pt idx="16">
                  <c:v>0</c:v>
                </c:pt>
                <c:pt idx="17">
                  <c:v>4.7258979206049151E-4</c:v>
                </c:pt>
              </c:numCache>
            </c:numRef>
          </c:val>
          <c:smooth val="0"/>
          <c:extLst>
            <c:ext xmlns:c16="http://schemas.microsoft.com/office/drawing/2014/chart" uri="{C3380CC4-5D6E-409C-BE32-E72D297353CC}">
              <c16:uniqueId val="{00000000-E0CA-294B-94A7-D564355E186F}"/>
            </c:ext>
          </c:extLst>
        </c:ser>
        <c:ser>
          <c:idx val="1"/>
          <c:order val="1"/>
          <c:tx>
            <c:strRef>
              <c:f>Model!$B$321</c:f>
              <c:strCache>
                <c:ptCount val="1"/>
                <c:pt idx="0">
                  <c:v>Guatemala</c:v>
                </c:pt>
              </c:strCache>
            </c:strRef>
          </c:tx>
          <c:spPr>
            <a:ln w="28575" cap="rnd">
              <a:solidFill>
                <a:schemeClr val="accent2"/>
              </a:solidFill>
              <a:round/>
            </a:ln>
            <a:effectLst/>
          </c:spPr>
          <c:marker>
            <c:symbol val="none"/>
          </c:marker>
          <c:cat>
            <c:numRef>
              <c:f>Model!$C$319:$T$319</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Model!$C$321:$T$321</c:f>
              <c:numCache>
                <c:formatCode>0%</c:formatCode>
                <c:ptCount val="18"/>
                <c:pt idx="0">
                  <c:v>0.16666666666666666</c:v>
                </c:pt>
                <c:pt idx="1">
                  <c:v>0.865979381443299</c:v>
                </c:pt>
                <c:pt idx="2">
                  <c:v>1</c:v>
                </c:pt>
                <c:pt idx="3">
                  <c:v>0.94285714285714284</c:v>
                </c:pt>
                <c:pt idx="4">
                  <c:v>0.84097859327217128</c:v>
                </c:pt>
                <c:pt idx="5">
                  <c:v>0.72097053726169846</c:v>
                </c:pt>
                <c:pt idx="6">
                  <c:v>0.3896551724137931</c:v>
                </c:pt>
                <c:pt idx="7">
                  <c:v>0.42197599261311175</c:v>
                </c:pt>
                <c:pt idx="8">
                  <c:v>0.22884473877851361</c:v>
                </c:pt>
                <c:pt idx="9">
                  <c:v>0</c:v>
                </c:pt>
                <c:pt idx="10">
                  <c:v>0</c:v>
                </c:pt>
                <c:pt idx="11">
                  <c:v>2.5562372188139062E-4</c:v>
                </c:pt>
                <c:pt idx="12">
                  <c:v>0</c:v>
                </c:pt>
                <c:pt idx="13">
                  <c:v>0</c:v>
                </c:pt>
                <c:pt idx="14">
                  <c:v>0</c:v>
                </c:pt>
                <c:pt idx="15">
                  <c:v>0</c:v>
                </c:pt>
                <c:pt idx="16">
                  <c:v>0</c:v>
                </c:pt>
                <c:pt idx="17">
                  <c:v>4.8297512678097078E-4</c:v>
                </c:pt>
              </c:numCache>
            </c:numRef>
          </c:val>
          <c:smooth val="0"/>
          <c:extLst>
            <c:ext xmlns:c16="http://schemas.microsoft.com/office/drawing/2014/chart" uri="{C3380CC4-5D6E-409C-BE32-E72D297353CC}">
              <c16:uniqueId val="{00000001-E0CA-294B-94A7-D564355E186F}"/>
            </c:ext>
          </c:extLst>
        </c:ser>
        <c:ser>
          <c:idx val="2"/>
          <c:order val="2"/>
          <c:tx>
            <c:strRef>
              <c:f>Model!$B$322</c:f>
              <c:strCache>
                <c:ptCount val="1"/>
                <c:pt idx="0">
                  <c:v>Honduras</c:v>
                </c:pt>
              </c:strCache>
            </c:strRef>
          </c:tx>
          <c:spPr>
            <a:ln w="28575" cap="rnd">
              <a:solidFill>
                <a:schemeClr val="accent3"/>
              </a:solidFill>
              <a:round/>
            </a:ln>
            <a:effectLst/>
          </c:spPr>
          <c:marker>
            <c:symbol val="none"/>
          </c:marker>
          <c:cat>
            <c:numRef>
              <c:f>Model!$C$319:$T$319</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Model!$C$322:$T$322</c:f>
              <c:numCache>
                <c:formatCode>0%</c:formatCode>
                <c:ptCount val="18"/>
                <c:pt idx="0">
                  <c:v>9.6078431372549025E-2</c:v>
                </c:pt>
                <c:pt idx="1">
                  <c:v>0.93333333333333335</c:v>
                </c:pt>
                <c:pt idx="2">
                  <c:v>0.92982456140350878</c:v>
                </c:pt>
                <c:pt idx="3">
                  <c:v>0.91443850267379678</c:v>
                </c:pt>
                <c:pt idx="4">
                  <c:v>0.82172701949860727</c:v>
                </c:pt>
                <c:pt idx="5">
                  <c:v>0.6091370558375635</c:v>
                </c:pt>
                <c:pt idx="6">
                  <c:v>0.34724540901502504</c:v>
                </c:pt>
                <c:pt idx="7">
                  <c:v>0.28868660598179452</c:v>
                </c:pt>
                <c:pt idx="8">
                  <c:v>1.2213740458015267E-2</c:v>
                </c:pt>
                <c:pt idx="9">
                  <c:v>0</c:v>
                </c:pt>
                <c:pt idx="10">
                  <c:v>0</c:v>
                </c:pt>
                <c:pt idx="11">
                  <c:v>3.9032006245120999E-4</c:v>
                </c:pt>
                <c:pt idx="12">
                  <c:v>0</c:v>
                </c:pt>
                <c:pt idx="13">
                  <c:v>0</c:v>
                </c:pt>
                <c:pt idx="14">
                  <c:v>0</c:v>
                </c:pt>
                <c:pt idx="15">
                  <c:v>0</c:v>
                </c:pt>
                <c:pt idx="16">
                  <c:v>0</c:v>
                </c:pt>
                <c:pt idx="17">
                  <c:v>3.7397157816005983E-4</c:v>
                </c:pt>
              </c:numCache>
            </c:numRef>
          </c:val>
          <c:smooth val="0"/>
          <c:extLst>
            <c:ext xmlns:c16="http://schemas.microsoft.com/office/drawing/2014/chart" uri="{C3380CC4-5D6E-409C-BE32-E72D297353CC}">
              <c16:uniqueId val="{00000002-E0CA-294B-94A7-D564355E186F}"/>
            </c:ext>
          </c:extLst>
        </c:ser>
        <c:ser>
          <c:idx val="3"/>
          <c:order val="3"/>
          <c:tx>
            <c:strRef>
              <c:f>Model!$B$323</c:f>
              <c:strCache>
                <c:ptCount val="1"/>
                <c:pt idx="0">
                  <c:v>Mexico</c:v>
                </c:pt>
              </c:strCache>
            </c:strRef>
          </c:tx>
          <c:spPr>
            <a:ln w="28575" cap="rnd">
              <a:solidFill>
                <a:schemeClr val="accent4"/>
              </a:solidFill>
              <a:round/>
            </a:ln>
            <a:effectLst/>
          </c:spPr>
          <c:marker>
            <c:symbol val="none"/>
          </c:marker>
          <c:cat>
            <c:numRef>
              <c:f>Model!$C$319:$T$319</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Model!$C$323:$T$323</c:f>
              <c:numCache>
                <c:formatCode>0%</c:formatCode>
                <c:ptCount val="18"/>
                <c:pt idx="0">
                  <c:v>0.17528957528957528</c:v>
                </c:pt>
                <c:pt idx="1">
                  <c:v>0.98661567877629064</c:v>
                </c:pt>
                <c:pt idx="2">
                  <c:v>0.98117647058823532</c:v>
                </c:pt>
                <c:pt idx="3">
                  <c:v>0.97437888198757761</c:v>
                </c:pt>
                <c:pt idx="4">
                  <c:v>0.98723404255319147</c:v>
                </c:pt>
                <c:pt idx="5">
                  <c:v>0.98241875332978157</c:v>
                </c:pt>
                <c:pt idx="6">
                  <c:v>0.96395061728395059</c:v>
                </c:pt>
                <c:pt idx="7">
                  <c:v>0.9838241393612609</c:v>
                </c:pt>
                <c:pt idx="8">
                  <c:v>0.57584982242516491</c:v>
                </c:pt>
                <c:pt idx="9">
                  <c:v>1.2026458208057728E-3</c:v>
                </c:pt>
                <c:pt idx="10">
                  <c:v>1.0140845070422535E-2</c:v>
                </c:pt>
                <c:pt idx="11">
                  <c:v>1.6920473773265651E-3</c:v>
                </c:pt>
                <c:pt idx="12">
                  <c:v>0</c:v>
                </c:pt>
                <c:pt idx="13">
                  <c:v>0</c:v>
                </c:pt>
                <c:pt idx="14">
                  <c:v>0</c:v>
                </c:pt>
                <c:pt idx="15">
                  <c:v>0</c:v>
                </c:pt>
                <c:pt idx="16">
                  <c:v>0</c:v>
                </c:pt>
                <c:pt idx="17">
                  <c:v>1.0439560439560439E-2</c:v>
                </c:pt>
              </c:numCache>
            </c:numRef>
          </c:val>
          <c:smooth val="0"/>
          <c:extLst>
            <c:ext xmlns:c16="http://schemas.microsoft.com/office/drawing/2014/chart" uri="{C3380CC4-5D6E-409C-BE32-E72D297353CC}">
              <c16:uniqueId val="{00000003-E0CA-294B-94A7-D564355E186F}"/>
            </c:ext>
          </c:extLst>
        </c:ser>
        <c:dLbls>
          <c:showLegendKey val="0"/>
          <c:showVal val="0"/>
          <c:showCatName val="0"/>
          <c:showSerName val="0"/>
          <c:showPercent val="0"/>
          <c:showBubbleSize val="0"/>
        </c:dLbls>
        <c:smooth val="0"/>
        <c:axId val="1919516608"/>
        <c:axId val="1485156928"/>
      </c:lineChart>
      <c:dateAx>
        <c:axId val="19195166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485156928"/>
        <c:crosses val="autoZero"/>
        <c:auto val="1"/>
        <c:lblOffset val="100"/>
        <c:baseTimeUnit val="months"/>
      </c:dateAx>
      <c:valAx>
        <c:axId val="14851569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1951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b="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a:t>Percent of Single Adults Processed Under Title 42 (March 2020 - August 2021) </a:t>
            </a:r>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lineChart>
        <c:grouping val="standard"/>
        <c:varyColors val="0"/>
        <c:ser>
          <c:idx val="0"/>
          <c:order val="0"/>
          <c:tx>
            <c:strRef>
              <c:f>Model!$B$342</c:f>
              <c:strCache>
                <c:ptCount val="1"/>
                <c:pt idx="0">
                  <c:v>El Salvador</c:v>
                </c:pt>
              </c:strCache>
            </c:strRef>
          </c:tx>
          <c:spPr>
            <a:ln w="28575" cap="rnd">
              <a:solidFill>
                <a:schemeClr val="accent1"/>
              </a:solidFill>
              <a:round/>
            </a:ln>
            <a:effectLst/>
          </c:spPr>
          <c:marker>
            <c:symbol val="none"/>
          </c:marker>
          <c:cat>
            <c:numRef>
              <c:f>Model!$C$341:$T$341</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Model!$C$342:$T$342</c:f>
              <c:numCache>
                <c:formatCode>0%</c:formatCode>
                <c:ptCount val="18"/>
                <c:pt idx="0">
                  <c:v>0.28705882352941176</c:v>
                </c:pt>
                <c:pt idx="1">
                  <c:v>0.94572025052192066</c:v>
                </c:pt>
                <c:pt idx="2">
                  <c:v>0.90745501285347041</c:v>
                </c:pt>
                <c:pt idx="3">
                  <c:v>0.92792792792792789</c:v>
                </c:pt>
                <c:pt idx="4">
                  <c:v>0.92807745504840944</c:v>
                </c:pt>
                <c:pt idx="5">
                  <c:v>0.93425605536332179</c:v>
                </c:pt>
                <c:pt idx="6">
                  <c:v>0.93916125221500291</c:v>
                </c:pt>
                <c:pt idx="7">
                  <c:v>0.94503959012575689</c:v>
                </c:pt>
                <c:pt idx="8">
                  <c:v>0.95870922970159611</c:v>
                </c:pt>
                <c:pt idx="9">
                  <c:v>0.96241567619659496</c:v>
                </c:pt>
                <c:pt idx="10">
                  <c:v>0.95598657217456173</c:v>
                </c:pt>
                <c:pt idx="11">
                  <c:v>0.9563758389261745</c:v>
                </c:pt>
                <c:pt idx="12">
                  <c:v>0.95662586482171363</c:v>
                </c:pt>
                <c:pt idx="13">
                  <c:v>0.94642072902942465</c:v>
                </c:pt>
                <c:pt idx="14">
                  <c:v>0.94240542066629018</c:v>
                </c:pt>
                <c:pt idx="15">
                  <c:v>0.9423868312757202</c:v>
                </c:pt>
                <c:pt idx="16">
                  <c:v>0.92547660311958402</c:v>
                </c:pt>
                <c:pt idx="17">
                  <c:v>0.89714714714714716</c:v>
                </c:pt>
              </c:numCache>
            </c:numRef>
          </c:val>
          <c:smooth val="0"/>
          <c:extLst>
            <c:ext xmlns:c16="http://schemas.microsoft.com/office/drawing/2014/chart" uri="{C3380CC4-5D6E-409C-BE32-E72D297353CC}">
              <c16:uniqueId val="{00000000-BDCD-344B-B457-A6ECC8A13725}"/>
            </c:ext>
          </c:extLst>
        </c:ser>
        <c:ser>
          <c:idx val="1"/>
          <c:order val="1"/>
          <c:tx>
            <c:strRef>
              <c:f>Model!$B$343</c:f>
              <c:strCache>
                <c:ptCount val="1"/>
                <c:pt idx="0">
                  <c:v>Guatemala</c:v>
                </c:pt>
              </c:strCache>
            </c:strRef>
          </c:tx>
          <c:spPr>
            <a:ln w="28575" cap="rnd">
              <a:solidFill>
                <a:schemeClr val="accent2"/>
              </a:solidFill>
              <a:round/>
            </a:ln>
            <a:effectLst/>
          </c:spPr>
          <c:marker>
            <c:symbol val="none"/>
          </c:marker>
          <c:cat>
            <c:numRef>
              <c:f>Model!$C$341:$T$341</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Model!$C$343:$T$343</c:f>
              <c:numCache>
                <c:formatCode>0%</c:formatCode>
                <c:ptCount val="18"/>
                <c:pt idx="0">
                  <c:v>0.28359290112278163</c:v>
                </c:pt>
                <c:pt idx="1">
                  <c:v>0.96189669771380182</c:v>
                </c:pt>
                <c:pt idx="2">
                  <c:v>0.89708404802744424</c:v>
                </c:pt>
                <c:pt idx="3">
                  <c:v>0.9460431654676259</c:v>
                </c:pt>
                <c:pt idx="4">
                  <c:v>0.93994638069705094</c:v>
                </c:pt>
                <c:pt idx="5">
                  <c:v>0.93961898611559569</c:v>
                </c:pt>
                <c:pt idx="6">
                  <c:v>0.94288864388092608</c:v>
                </c:pt>
                <c:pt idx="7">
                  <c:v>0.95995670995671001</c:v>
                </c:pt>
                <c:pt idx="8">
                  <c:v>0.96875774857426233</c:v>
                </c:pt>
                <c:pt idx="9">
                  <c:v>0.97049441786283897</c:v>
                </c:pt>
                <c:pt idx="10">
                  <c:v>0.96945959345562716</c:v>
                </c:pt>
                <c:pt idx="11">
                  <c:v>0.96760353734349003</c:v>
                </c:pt>
                <c:pt idx="12">
                  <c:v>0.96955587392550147</c:v>
                </c:pt>
                <c:pt idx="13">
                  <c:v>0.97093959731543622</c:v>
                </c:pt>
                <c:pt idx="14">
                  <c:v>0.97085087383594848</c:v>
                </c:pt>
                <c:pt idx="15">
                  <c:v>0.96364923116515477</c:v>
                </c:pt>
                <c:pt idx="16">
                  <c:v>0.95486280240298749</c:v>
                </c:pt>
                <c:pt idx="17">
                  <c:v>0.94636050943571626</c:v>
                </c:pt>
              </c:numCache>
            </c:numRef>
          </c:val>
          <c:smooth val="0"/>
          <c:extLst>
            <c:ext xmlns:c16="http://schemas.microsoft.com/office/drawing/2014/chart" uri="{C3380CC4-5D6E-409C-BE32-E72D297353CC}">
              <c16:uniqueId val="{00000001-BDCD-344B-B457-A6ECC8A13725}"/>
            </c:ext>
          </c:extLst>
        </c:ser>
        <c:ser>
          <c:idx val="2"/>
          <c:order val="2"/>
          <c:tx>
            <c:strRef>
              <c:f>Model!$B$344</c:f>
              <c:strCache>
                <c:ptCount val="1"/>
                <c:pt idx="0">
                  <c:v>Honduras</c:v>
                </c:pt>
              </c:strCache>
            </c:strRef>
          </c:tx>
          <c:spPr>
            <a:ln w="28575" cap="rnd">
              <a:solidFill>
                <a:schemeClr val="accent3"/>
              </a:solidFill>
              <a:round/>
            </a:ln>
            <a:effectLst/>
          </c:spPr>
          <c:marker>
            <c:symbol val="none"/>
          </c:marker>
          <c:cat>
            <c:numRef>
              <c:f>Model!$C$341:$T$341</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Model!$C$344:$T$344</c:f>
              <c:numCache>
                <c:formatCode>0%</c:formatCode>
                <c:ptCount val="18"/>
                <c:pt idx="0">
                  <c:v>0.32442933462846041</c:v>
                </c:pt>
                <c:pt idx="1">
                  <c:v>0.9641555285540705</c:v>
                </c:pt>
                <c:pt idx="2">
                  <c:v>0.94025797691785473</c:v>
                </c:pt>
                <c:pt idx="3">
                  <c:v>0.950890116635973</c:v>
                </c:pt>
                <c:pt idx="4">
                  <c:v>0.95341328413284132</c:v>
                </c:pt>
                <c:pt idx="5">
                  <c:v>0.95887728459530031</c:v>
                </c:pt>
                <c:pt idx="6">
                  <c:v>0.94877325424642756</c:v>
                </c:pt>
                <c:pt idx="7">
                  <c:v>0.95993413830954999</c:v>
                </c:pt>
                <c:pt idx="8">
                  <c:v>0.96645005289406072</c:v>
                </c:pt>
                <c:pt idx="9">
                  <c:v>0.96788766788766789</c:v>
                </c:pt>
                <c:pt idx="10">
                  <c:v>0.96659270216962523</c:v>
                </c:pt>
                <c:pt idx="11">
                  <c:v>0.96041813483673943</c:v>
                </c:pt>
                <c:pt idx="12">
                  <c:v>0.94698795180722894</c:v>
                </c:pt>
                <c:pt idx="13">
                  <c:v>0.9509981851179673</c:v>
                </c:pt>
                <c:pt idx="14">
                  <c:v>0.94232481676827184</c:v>
                </c:pt>
                <c:pt idx="15">
                  <c:v>0.93143990367589768</c:v>
                </c:pt>
                <c:pt idx="16">
                  <c:v>0.90935779816513762</c:v>
                </c:pt>
                <c:pt idx="17">
                  <c:v>0.87721369539551353</c:v>
                </c:pt>
              </c:numCache>
            </c:numRef>
          </c:val>
          <c:smooth val="0"/>
          <c:extLst>
            <c:ext xmlns:c16="http://schemas.microsoft.com/office/drawing/2014/chart" uri="{C3380CC4-5D6E-409C-BE32-E72D297353CC}">
              <c16:uniqueId val="{00000002-BDCD-344B-B457-A6ECC8A13725}"/>
            </c:ext>
          </c:extLst>
        </c:ser>
        <c:ser>
          <c:idx val="3"/>
          <c:order val="3"/>
          <c:tx>
            <c:strRef>
              <c:f>Model!$B$345</c:f>
              <c:strCache>
                <c:ptCount val="1"/>
                <c:pt idx="0">
                  <c:v>Mexico</c:v>
                </c:pt>
              </c:strCache>
            </c:strRef>
          </c:tx>
          <c:spPr>
            <a:ln w="28575" cap="rnd">
              <a:solidFill>
                <a:schemeClr val="accent4"/>
              </a:solidFill>
              <a:round/>
            </a:ln>
            <a:effectLst/>
          </c:spPr>
          <c:marker>
            <c:symbol val="none"/>
          </c:marker>
          <c:cat>
            <c:numRef>
              <c:f>Model!$C$341:$T$341</c:f>
              <c:numCache>
                <c:formatCode>mmm\-yy</c:formatCode>
                <c:ptCount val="18"/>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numCache>
            </c:numRef>
          </c:cat>
          <c:val>
            <c:numRef>
              <c:f>Model!$C$345:$T$345</c:f>
              <c:numCache>
                <c:formatCode>0%</c:formatCode>
                <c:ptCount val="18"/>
                <c:pt idx="0">
                  <c:v>0.25994021924486793</c:v>
                </c:pt>
                <c:pt idx="1">
                  <c:v>0.95887054605214017</c:v>
                </c:pt>
                <c:pt idx="2">
                  <c:v>0.95011364253650632</c:v>
                </c:pt>
                <c:pt idx="3">
                  <c:v>0.94572395600759018</c:v>
                </c:pt>
                <c:pt idx="4">
                  <c:v>0.94317138661084898</c:v>
                </c:pt>
                <c:pt idx="5">
                  <c:v>0.93570050410253747</c:v>
                </c:pt>
                <c:pt idx="6">
                  <c:v>0.93076094919630403</c:v>
                </c:pt>
                <c:pt idx="7">
                  <c:v>0.94462611833437637</c:v>
                </c:pt>
                <c:pt idx="8">
                  <c:v>0.94106729728308336</c:v>
                </c:pt>
                <c:pt idx="9">
                  <c:v>0.937684184978123</c:v>
                </c:pt>
                <c:pt idx="10">
                  <c:v>0.94332548137309213</c:v>
                </c:pt>
                <c:pt idx="11">
                  <c:v>0.96194918833510668</c:v>
                </c:pt>
                <c:pt idx="12">
                  <c:v>0.96877789208762199</c:v>
                </c:pt>
                <c:pt idx="13">
                  <c:v>0.96604367806530367</c:v>
                </c:pt>
                <c:pt idx="14">
                  <c:v>0.9640136876727351</c:v>
                </c:pt>
                <c:pt idx="15">
                  <c:v>0.96166567984995976</c:v>
                </c:pt>
                <c:pt idx="16">
                  <c:v>0.9635252295745208</c:v>
                </c:pt>
                <c:pt idx="17">
                  <c:v>0.95684866176535965</c:v>
                </c:pt>
              </c:numCache>
            </c:numRef>
          </c:val>
          <c:smooth val="0"/>
          <c:extLst>
            <c:ext xmlns:c16="http://schemas.microsoft.com/office/drawing/2014/chart" uri="{C3380CC4-5D6E-409C-BE32-E72D297353CC}">
              <c16:uniqueId val="{00000003-BDCD-344B-B457-A6ECC8A13725}"/>
            </c:ext>
          </c:extLst>
        </c:ser>
        <c:dLbls>
          <c:showLegendKey val="0"/>
          <c:showVal val="0"/>
          <c:showCatName val="0"/>
          <c:showSerName val="0"/>
          <c:showPercent val="0"/>
          <c:showBubbleSize val="0"/>
        </c:dLbls>
        <c:smooth val="0"/>
        <c:axId val="1914641600"/>
        <c:axId val="1914152800"/>
      </c:lineChart>
      <c:dateAx>
        <c:axId val="19146416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14152800"/>
        <c:crosses val="autoZero"/>
        <c:auto val="1"/>
        <c:lblOffset val="100"/>
        <c:baseTimeUnit val="months"/>
      </c:dateAx>
      <c:valAx>
        <c:axId val="19141528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91464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b="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r>
              <a:rPr lang="en-US"/>
              <a:t>Total Unique Single Adult Emigration (October 2017 - August 2021) </a:t>
            </a:r>
          </a:p>
        </c:rich>
      </c:tx>
      <c:overlay val="0"/>
      <c:spPr>
        <a:noFill/>
        <a:ln>
          <a:noFill/>
        </a:ln>
        <a:effectLst/>
      </c:spPr>
      <c:txPr>
        <a:bodyPr rot="0" spcFirstLastPara="1" vertOverflow="ellipsis" vert="horz" wrap="square" anchor="ctr" anchorCtr="1"/>
        <a:lstStyle/>
        <a:p>
          <a:pPr>
            <a:defRPr sz="1560" b="0" i="0" u="none" strike="noStrike" kern="1200" spc="0" baseline="0">
              <a:solidFill>
                <a:schemeClr val="tx1"/>
              </a:solidFill>
              <a:latin typeface="Cambria" panose="02040503050406030204" pitchFamily="18" charset="0"/>
              <a:ea typeface="+mn-ea"/>
              <a:cs typeface="+mn-cs"/>
            </a:defRPr>
          </a:pPr>
          <a:endParaRPr lang="en-US"/>
        </a:p>
      </c:txPr>
    </c:title>
    <c:autoTitleDeleted val="0"/>
    <c:plotArea>
      <c:layout/>
      <c:areaChart>
        <c:grouping val="stacked"/>
        <c:varyColors val="0"/>
        <c:ser>
          <c:idx val="0"/>
          <c:order val="0"/>
          <c:tx>
            <c:strRef>
              <c:f>Model!$B$271</c:f>
              <c:strCache>
                <c:ptCount val="1"/>
                <c:pt idx="0">
                  <c:v>El Salvador</c:v>
                </c:pt>
              </c:strCache>
            </c:strRef>
          </c:tx>
          <c:spPr>
            <a:solidFill>
              <a:schemeClr val="accent1"/>
            </a:solidFill>
            <a:ln>
              <a:noFill/>
            </a:ln>
            <a:effectLst/>
          </c:spPr>
          <c:cat>
            <c:numRef>
              <c:f>Model!$C$270:$AW$270</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Model!$C$271:$AW$271</c:f>
              <c:numCache>
                <c:formatCode>_(* #,##0_);_(* \(#,##0\);_(* "-"??_);_(@_)</c:formatCode>
                <c:ptCount val="47"/>
                <c:pt idx="0">
                  <c:v>1391.9999999999998</c:v>
                </c:pt>
                <c:pt idx="1">
                  <c:v>1502.7692307692309</c:v>
                </c:pt>
                <c:pt idx="2">
                  <c:v>1371.0769230769229</c:v>
                </c:pt>
                <c:pt idx="3">
                  <c:v>1001.8461538461539</c:v>
                </c:pt>
                <c:pt idx="4">
                  <c:v>941.53846153846155</c:v>
                </c:pt>
                <c:pt idx="5">
                  <c:v>1288.6153846153845</c:v>
                </c:pt>
                <c:pt idx="6">
                  <c:v>1405.5384615384614</c:v>
                </c:pt>
                <c:pt idx="7">
                  <c:v>1860.9230769230771</c:v>
                </c:pt>
                <c:pt idx="8">
                  <c:v>1697.2307692307693</c:v>
                </c:pt>
                <c:pt idx="9">
                  <c:v>1438.7692307692307</c:v>
                </c:pt>
                <c:pt idx="10">
                  <c:v>1564.3076923076924</c:v>
                </c:pt>
                <c:pt idx="11">
                  <c:v>1568</c:v>
                </c:pt>
                <c:pt idx="12">
                  <c:v>1731.6923076923076</c:v>
                </c:pt>
                <c:pt idx="13">
                  <c:v>1975.3846153846152</c:v>
                </c:pt>
                <c:pt idx="14">
                  <c:v>1740.3076923076924</c:v>
                </c:pt>
                <c:pt idx="15">
                  <c:v>1421.5384615384614</c:v>
                </c:pt>
                <c:pt idx="16">
                  <c:v>2075.0769230769229</c:v>
                </c:pt>
                <c:pt idx="17">
                  <c:v>2889.8461538461538</c:v>
                </c:pt>
                <c:pt idx="18">
                  <c:v>2894.7692307692309</c:v>
                </c:pt>
                <c:pt idx="19">
                  <c:v>3660.3076923076924</c:v>
                </c:pt>
                <c:pt idx="20">
                  <c:v>2895.9999999999995</c:v>
                </c:pt>
                <c:pt idx="21">
                  <c:v>2248.6153846153843</c:v>
                </c:pt>
                <c:pt idx="22">
                  <c:v>1935.9999999999998</c:v>
                </c:pt>
                <c:pt idx="23">
                  <c:v>1394.4615384615386</c:v>
                </c:pt>
                <c:pt idx="24">
                  <c:v>1255.3846153846152</c:v>
                </c:pt>
                <c:pt idx="25">
                  <c:v>1170.4615384615383</c:v>
                </c:pt>
                <c:pt idx="26">
                  <c:v>1163.0769230769231</c:v>
                </c:pt>
                <c:pt idx="27">
                  <c:v>843.07692307692309</c:v>
                </c:pt>
                <c:pt idx="28">
                  <c:v>1075.6923076923076</c:v>
                </c:pt>
                <c:pt idx="29">
                  <c:v>840.07692307692298</c:v>
                </c:pt>
                <c:pt idx="30">
                  <c:v>209.30769230769232</c:v>
                </c:pt>
                <c:pt idx="31">
                  <c:v>182.38461538461539</c:v>
                </c:pt>
                <c:pt idx="32">
                  <c:v>201.30769230769232</c:v>
                </c:pt>
                <c:pt idx="33">
                  <c:v>327.46153846153851</c:v>
                </c:pt>
                <c:pt idx="34">
                  <c:v>512</c:v>
                </c:pt>
                <c:pt idx="35">
                  <c:v>745.23076923076917</c:v>
                </c:pt>
                <c:pt idx="36">
                  <c:v>932.15384615384608</c:v>
                </c:pt>
                <c:pt idx="37">
                  <c:v>1219.153846153846</c:v>
                </c:pt>
                <c:pt idx="38">
                  <c:v>1304.7692307692307</c:v>
                </c:pt>
                <c:pt idx="39">
                  <c:v>1141.7692307692307</c:v>
                </c:pt>
                <c:pt idx="40">
                  <c:v>1260</c:v>
                </c:pt>
                <c:pt idx="41">
                  <c:v>1592.1538461538462</c:v>
                </c:pt>
                <c:pt idx="42">
                  <c:v>1973</c:v>
                </c:pt>
                <c:pt idx="43">
                  <c:v>2312</c:v>
                </c:pt>
                <c:pt idx="44">
                  <c:v>2324.4615384615381</c:v>
                </c:pt>
                <c:pt idx="45">
                  <c:v>2073.3846153846152</c:v>
                </c:pt>
                <c:pt idx="46">
                  <c:v>1888.9230769230767</c:v>
                </c:pt>
              </c:numCache>
            </c:numRef>
          </c:val>
          <c:extLst>
            <c:ext xmlns:c16="http://schemas.microsoft.com/office/drawing/2014/chart" uri="{C3380CC4-5D6E-409C-BE32-E72D297353CC}">
              <c16:uniqueId val="{00000000-B117-ED4B-942F-50492ADCBEB8}"/>
            </c:ext>
          </c:extLst>
        </c:ser>
        <c:ser>
          <c:idx val="1"/>
          <c:order val="1"/>
          <c:tx>
            <c:strRef>
              <c:f>Model!$B$272</c:f>
              <c:strCache>
                <c:ptCount val="1"/>
                <c:pt idx="0">
                  <c:v>Guatemala</c:v>
                </c:pt>
              </c:strCache>
            </c:strRef>
          </c:tx>
          <c:spPr>
            <a:solidFill>
              <a:schemeClr val="accent2"/>
            </a:solidFill>
            <a:ln>
              <a:noFill/>
            </a:ln>
            <a:effectLst/>
          </c:spPr>
          <c:cat>
            <c:numRef>
              <c:f>Model!$C$270:$AW$270</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Model!$C$272:$AW$272</c:f>
              <c:numCache>
                <c:formatCode>_(* #,##0_);_(* \(#,##0\);_(* "-"??_);_(@_)</c:formatCode>
                <c:ptCount val="47"/>
                <c:pt idx="0">
                  <c:v>3819.0769230769229</c:v>
                </c:pt>
                <c:pt idx="1">
                  <c:v>4173.5384615384619</c:v>
                </c:pt>
                <c:pt idx="2">
                  <c:v>4790.1538461538457</c:v>
                </c:pt>
                <c:pt idx="3">
                  <c:v>3944.6153846153848</c:v>
                </c:pt>
                <c:pt idx="4">
                  <c:v>4150.1538461538457</c:v>
                </c:pt>
                <c:pt idx="5">
                  <c:v>4812.3076923076924</c:v>
                </c:pt>
                <c:pt idx="6">
                  <c:v>5328</c:v>
                </c:pt>
                <c:pt idx="7">
                  <c:v>6721.2307692307695</c:v>
                </c:pt>
                <c:pt idx="8">
                  <c:v>4823.3846153846152</c:v>
                </c:pt>
                <c:pt idx="9">
                  <c:v>4072.6153846153848</c:v>
                </c:pt>
                <c:pt idx="10">
                  <c:v>4258.4615384615381</c:v>
                </c:pt>
                <c:pt idx="11">
                  <c:v>4050.4615384615381</c:v>
                </c:pt>
                <c:pt idx="12">
                  <c:v>4835.6923076923076</c:v>
                </c:pt>
                <c:pt idx="13">
                  <c:v>5228.3076923076915</c:v>
                </c:pt>
                <c:pt idx="14">
                  <c:v>5079.3846153846152</c:v>
                </c:pt>
                <c:pt idx="15">
                  <c:v>4396.3076923076924</c:v>
                </c:pt>
                <c:pt idx="16">
                  <c:v>5747.6923076923076</c:v>
                </c:pt>
                <c:pt idx="17">
                  <c:v>7264</c:v>
                </c:pt>
                <c:pt idx="18">
                  <c:v>6535.3846153846152</c:v>
                </c:pt>
                <c:pt idx="19">
                  <c:v>7734.1538461538457</c:v>
                </c:pt>
                <c:pt idx="20">
                  <c:v>5038.7692307692314</c:v>
                </c:pt>
                <c:pt idx="21">
                  <c:v>3502.7692307692305</c:v>
                </c:pt>
                <c:pt idx="22">
                  <c:v>3005.5384615384614</c:v>
                </c:pt>
                <c:pt idx="23">
                  <c:v>2560</c:v>
                </c:pt>
                <c:pt idx="24">
                  <c:v>2984.6153846153848</c:v>
                </c:pt>
                <c:pt idx="25">
                  <c:v>3101.5384615384614</c:v>
                </c:pt>
                <c:pt idx="26">
                  <c:v>3917.5384615384614</c:v>
                </c:pt>
                <c:pt idx="27">
                  <c:v>3100.3076923076924</c:v>
                </c:pt>
                <c:pt idx="28">
                  <c:v>3513.8461538461538</c:v>
                </c:pt>
                <c:pt idx="29">
                  <c:v>2736.7692307692305</c:v>
                </c:pt>
                <c:pt idx="30">
                  <c:v>497.30769230769226</c:v>
                </c:pt>
                <c:pt idx="31">
                  <c:v>281.15384615384613</c:v>
                </c:pt>
                <c:pt idx="32">
                  <c:v>379.23076923076923</c:v>
                </c:pt>
                <c:pt idx="33">
                  <c:v>832.07692307692309</c:v>
                </c:pt>
                <c:pt idx="34">
                  <c:v>1360.9230769230769</c:v>
                </c:pt>
                <c:pt idx="35">
                  <c:v>1967.6153846153848</c:v>
                </c:pt>
                <c:pt idx="36">
                  <c:v>3107</c:v>
                </c:pt>
                <c:pt idx="37">
                  <c:v>3322.0769230769229</c:v>
                </c:pt>
                <c:pt idx="38">
                  <c:v>4122</c:v>
                </c:pt>
                <c:pt idx="39">
                  <c:v>4149.4615384615381</c:v>
                </c:pt>
                <c:pt idx="40">
                  <c:v>4721.538461538461</c:v>
                </c:pt>
                <c:pt idx="41">
                  <c:v>5745.7692307692305</c:v>
                </c:pt>
                <c:pt idx="42">
                  <c:v>6117.1538461538457</c:v>
                </c:pt>
                <c:pt idx="43">
                  <c:v>6430.1538461538466</c:v>
                </c:pt>
                <c:pt idx="44">
                  <c:v>6468.4615384615381</c:v>
                </c:pt>
                <c:pt idx="45">
                  <c:v>5222</c:v>
                </c:pt>
                <c:pt idx="46">
                  <c:v>4634.7692307692305</c:v>
                </c:pt>
              </c:numCache>
            </c:numRef>
          </c:val>
          <c:extLst>
            <c:ext xmlns:c16="http://schemas.microsoft.com/office/drawing/2014/chart" uri="{C3380CC4-5D6E-409C-BE32-E72D297353CC}">
              <c16:uniqueId val="{00000001-B117-ED4B-942F-50492ADCBEB8}"/>
            </c:ext>
          </c:extLst>
        </c:ser>
        <c:ser>
          <c:idx val="2"/>
          <c:order val="2"/>
          <c:tx>
            <c:strRef>
              <c:f>Model!$B$273</c:f>
              <c:strCache>
                <c:ptCount val="1"/>
                <c:pt idx="0">
                  <c:v>Honduras</c:v>
                </c:pt>
              </c:strCache>
            </c:strRef>
          </c:tx>
          <c:spPr>
            <a:solidFill>
              <a:schemeClr val="accent3"/>
            </a:solidFill>
            <a:ln>
              <a:noFill/>
            </a:ln>
            <a:effectLst/>
          </c:spPr>
          <c:cat>
            <c:numRef>
              <c:f>Model!$C$270:$AW$270</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Model!$C$273:$AW$273</c:f>
              <c:numCache>
                <c:formatCode>_(* #,##0_);_(* \(#,##0\);_(* "-"??_);_(@_)</c:formatCode>
                <c:ptCount val="47"/>
                <c:pt idx="0">
                  <c:v>1904.0000000000002</c:v>
                </c:pt>
                <c:pt idx="1">
                  <c:v>2173.5384615384614</c:v>
                </c:pt>
                <c:pt idx="2">
                  <c:v>2036.9230769230769</c:v>
                </c:pt>
                <c:pt idx="3">
                  <c:v>1729.2307692307691</c:v>
                </c:pt>
                <c:pt idx="4">
                  <c:v>1886.7692307692309</c:v>
                </c:pt>
                <c:pt idx="5">
                  <c:v>3010.4615384615381</c:v>
                </c:pt>
                <c:pt idx="6">
                  <c:v>3492.9230769230771</c:v>
                </c:pt>
                <c:pt idx="7">
                  <c:v>4508.3076923076924</c:v>
                </c:pt>
                <c:pt idx="8">
                  <c:v>3617.2307692307695</c:v>
                </c:pt>
                <c:pt idx="9">
                  <c:v>3244.3076923076924</c:v>
                </c:pt>
                <c:pt idx="10">
                  <c:v>3576.6153846153838</c:v>
                </c:pt>
                <c:pt idx="11">
                  <c:v>3133.5384615384614</c:v>
                </c:pt>
                <c:pt idx="12">
                  <c:v>3580.3076923076919</c:v>
                </c:pt>
                <c:pt idx="13">
                  <c:v>4129.2307692307695</c:v>
                </c:pt>
                <c:pt idx="14">
                  <c:v>4344.6153846153848</c:v>
                </c:pt>
                <c:pt idx="15">
                  <c:v>3362.4615384615381</c:v>
                </c:pt>
                <c:pt idx="16">
                  <c:v>5121.2307692307695</c:v>
                </c:pt>
                <c:pt idx="17">
                  <c:v>6459.076923076922</c:v>
                </c:pt>
                <c:pt idx="18">
                  <c:v>6658.4615384615381</c:v>
                </c:pt>
                <c:pt idx="19">
                  <c:v>7382.1538461538457</c:v>
                </c:pt>
                <c:pt idx="20">
                  <c:v>5601.2307692307686</c:v>
                </c:pt>
                <c:pt idx="21">
                  <c:v>4532.9230769230771</c:v>
                </c:pt>
                <c:pt idx="22">
                  <c:v>3826.461538461539</c:v>
                </c:pt>
                <c:pt idx="23">
                  <c:v>2782.7692307692305</c:v>
                </c:pt>
                <c:pt idx="24">
                  <c:v>2643.6923076923076</c:v>
                </c:pt>
                <c:pt idx="25">
                  <c:v>2609.2307692307691</c:v>
                </c:pt>
                <c:pt idx="26">
                  <c:v>2740.9230769230771</c:v>
                </c:pt>
                <c:pt idx="27">
                  <c:v>1958.153846153846</c:v>
                </c:pt>
                <c:pt idx="28">
                  <c:v>2172.3076923076924</c:v>
                </c:pt>
                <c:pt idx="29">
                  <c:v>1969.3076923076926</c:v>
                </c:pt>
                <c:pt idx="30">
                  <c:v>687.61538461538453</c:v>
                </c:pt>
                <c:pt idx="31">
                  <c:v>646.76923076923072</c:v>
                </c:pt>
                <c:pt idx="32">
                  <c:v>705</c:v>
                </c:pt>
                <c:pt idx="33">
                  <c:v>926.23076923076917</c:v>
                </c:pt>
                <c:pt idx="34">
                  <c:v>1298.153846153846</c:v>
                </c:pt>
                <c:pt idx="35">
                  <c:v>1594.2307692307691</c:v>
                </c:pt>
                <c:pt idx="36">
                  <c:v>2296.4615384615386</c:v>
                </c:pt>
                <c:pt idx="37">
                  <c:v>2743.2307692307695</c:v>
                </c:pt>
                <c:pt idx="38">
                  <c:v>3387.1538461538462</c:v>
                </c:pt>
                <c:pt idx="39">
                  <c:v>3365.8461538461534</c:v>
                </c:pt>
                <c:pt idx="40">
                  <c:v>3575.9230769230771</c:v>
                </c:pt>
                <c:pt idx="41">
                  <c:v>4823</c:v>
                </c:pt>
                <c:pt idx="42">
                  <c:v>5649.8461538461534</c:v>
                </c:pt>
                <c:pt idx="43">
                  <c:v>6340.9230769230771</c:v>
                </c:pt>
                <c:pt idx="44">
                  <c:v>6261</c:v>
                </c:pt>
                <c:pt idx="45">
                  <c:v>6300</c:v>
                </c:pt>
                <c:pt idx="46">
                  <c:v>5387.0769230769229</c:v>
                </c:pt>
              </c:numCache>
            </c:numRef>
          </c:val>
          <c:extLst>
            <c:ext xmlns:c16="http://schemas.microsoft.com/office/drawing/2014/chart" uri="{C3380CC4-5D6E-409C-BE32-E72D297353CC}">
              <c16:uniqueId val="{00000002-B117-ED4B-942F-50492ADCBEB8}"/>
            </c:ext>
          </c:extLst>
        </c:ser>
        <c:ser>
          <c:idx val="3"/>
          <c:order val="3"/>
          <c:tx>
            <c:strRef>
              <c:f>Model!$B$274</c:f>
              <c:strCache>
                <c:ptCount val="1"/>
                <c:pt idx="0">
                  <c:v>Mexico</c:v>
                </c:pt>
              </c:strCache>
            </c:strRef>
          </c:tx>
          <c:spPr>
            <a:solidFill>
              <a:schemeClr val="accent4"/>
            </a:solidFill>
            <a:ln>
              <a:noFill/>
            </a:ln>
            <a:effectLst/>
          </c:spPr>
          <c:cat>
            <c:numRef>
              <c:f>Model!$C$270:$AW$270</c:f>
              <c:numCache>
                <c:formatCode>mmm\-yy</c:formatCode>
                <c:ptCount val="47"/>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43983</c:v>
                </c:pt>
                <c:pt idx="33">
                  <c:v>44013</c:v>
                </c:pt>
                <c:pt idx="34">
                  <c:v>44044</c:v>
                </c:pt>
                <c:pt idx="35">
                  <c:v>44075</c:v>
                </c:pt>
                <c:pt idx="36">
                  <c:v>44105</c:v>
                </c:pt>
                <c:pt idx="37">
                  <c:v>44136</c:v>
                </c:pt>
                <c:pt idx="38">
                  <c:v>44166</c:v>
                </c:pt>
                <c:pt idx="39">
                  <c:v>44197</c:v>
                </c:pt>
                <c:pt idx="40">
                  <c:v>44228</c:v>
                </c:pt>
                <c:pt idx="41">
                  <c:v>44256</c:v>
                </c:pt>
                <c:pt idx="42">
                  <c:v>44287</c:v>
                </c:pt>
                <c:pt idx="43">
                  <c:v>44317</c:v>
                </c:pt>
                <c:pt idx="44">
                  <c:v>44348</c:v>
                </c:pt>
                <c:pt idx="45">
                  <c:v>44378</c:v>
                </c:pt>
                <c:pt idx="46">
                  <c:v>44409</c:v>
                </c:pt>
              </c:numCache>
            </c:numRef>
          </c:cat>
          <c:val>
            <c:numRef>
              <c:f>Model!$C$274:$AW$274</c:f>
              <c:numCache>
                <c:formatCode>_(* #,##0_);_(* \(#,##0\);_(* "-"??_);_(@_)</c:formatCode>
                <c:ptCount val="47"/>
                <c:pt idx="0">
                  <c:v>13559.335384615386</c:v>
                </c:pt>
                <c:pt idx="1">
                  <c:v>13203.52</c:v>
                </c:pt>
                <c:pt idx="2">
                  <c:v>11603.526153846155</c:v>
                </c:pt>
                <c:pt idx="3">
                  <c:v>13831.507692307692</c:v>
                </c:pt>
                <c:pt idx="4">
                  <c:v>14859.138461538461</c:v>
                </c:pt>
                <c:pt idx="5">
                  <c:v>20164.486153846156</c:v>
                </c:pt>
                <c:pt idx="6">
                  <c:v>18768.221538461541</c:v>
                </c:pt>
                <c:pt idx="7">
                  <c:v>15426.978461538461</c:v>
                </c:pt>
                <c:pt idx="8">
                  <c:v>12341.815384615384</c:v>
                </c:pt>
                <c:pt idx="9">
                  <c:v>11202.978461538461</c:v>
                </c:pt>
                <c:pt idx="10">
                  <c:v>13452.996923076924</c:v>
                </c:pt>
                <c:pt idx="11">
                  <c:v>14001.033846153847</c:v>
                </c:pt>
                <c:pt idx="12">
                  <c:v>15710.953846153843</c:v>
                </c:pt>
                <c:pt idx="13">
                  <c:v>12569.692307692309</c:v>
                </c:pt>
                <c:pt idx="14">
                  <c:v>9725.9692307692294</c:v>
                </c:pt>
                <c:pt idx="15">
                  <c:v>12467.156923076924</c:v>
                </c:pt>
                <c:pt idx="16">
                  <c:v>14403.852307692308</c:v>
                </c:pt>
                <c:pt idx="17">
                  <c:v>18764.510769230768</c:v>
                </c:pt>
                <c:pt idx="18">
                  <c:v>18436.904615384614</c:v>
                </c:pt>
                <c:pt idx="19">
                  <c:v>19835.07076923077</c:v>
                </c:pt>
                <c:pt idx="20">
                  <c:v>17656.393846153846</c:v>
                </c:pt>
                <c:pt idx="21">
                  <c:v>14048.135384615385</c:v>
                </c:pt>
                <c:pt idx="22">
                  <c:v>14938.307692307691</c:v>
                </c:pt>
                <c:pt idx="23">
                  <c:v>16412.018461538461</c:v>
                </c:pt>
                <c:pt idx="24">
                  <c:v>18548.203076923077</c:v>
                </c:pt>
                <c:pt idx="25">
                  <c:v>16858.775384615383</c:v>
                </c:pt>
                <c:pt idx="26">
                  <c:v>14786.086153846154</c:v>
                </c:pt>
                <c:pt idx="27">
                  <c:v>17414.43076923077</c:v>
                </c:pt>
                <c:pt idx="28">
                  <c:v>18270.738461538462</c:v>
                </c:pt>
                <c:pt idx="29">
                  <c:v>16582.560769230771</c:v>
                </c:pt>
                <c:pt idx="30">
                  <c:v>4352.2723076923075</c:v>
                </c:pt>
                <c:pt idx="31">
                  <c:v>6916.01</c:v>
                </c:pt>
                <c:pt idx="32">
                  <c:v>10150.035384615385</c:v>
                </c:pt>
                <c:pt idx="33">
                  <c:v>11946.817692307692</c:v>
                </c:pt>
                <c:pt idx="34">
                  <c:v>13897.56615384615</c:v>
                </c:pt>
                <c:pt idx="35">
                  <c:v>14806.473076923074</c:v>
                </c:pt>
                <c:pt idx="36">
                  <c:v>17532.403076923078</c:v>
                </c:pt>
                <c:pt idx="37">
                  <c:v>16691.236153846152</c:v>
                </c:pt>
                <c:pt idx="38">
                  <c:v>15103.123846153847</c:v>
                </c:pt>
                <c:pt idx="39">
                  <c:v>15345.736923076918</c:v>
                </c:pt>
                <c:pt idx="40">
                  <c:v>16010.428461538462</c:v>
                </c:pt>
                <c:pt idx="41">
                  <c:v>22690.758461538466</c:v>
                </c:pt>
                <c:pt idx="42">
                  <c:v>24052.606153846151</c:v>
                </c:pt>
                <c:pt idx="43">
                  <c:v>25847.071538461543</c:v>
                </c:pt>
                <c:pt idx="44">
                  <c:v>23328.380769230767</c:v>
                </c:pt>
                <c:pt idx="45">
                  <c:v>20603.059230769228</c:v>
                </c:pt>
                <c:pt idx="46">
                  <c:v>19138.963076923079</c:v>
                </c:pt>
              </c:numCache>
            </c:numRef>
          </c:val>
          <c:extLst>
            <c:ext xmlns:c16="http://schemas.microsoft.com/office/drawing/2014/chart" uri="{C3380CC4-5D6E-409C-BE32-E72D297353CC}">
              <c16:uniqueId val="{00000003-B117-ED4B-942F-50492ADCBEB8}"/>
            </c:ext>
          </c:extLst>
        </c:ser>
        <c:dLbls>
          <c:showLegendKey val="0"/>
          <c:showVal val="0"/>
          <c:showCatName val="0"/>
          <c:showSerName val="0"/>
          <c:showPercent val="0"/>
          <c:showBubbleSize val="0"/>
        </c:dLbls>
        <c:axId val="1889447584"/>
        <c:axId val="1889449232"/>
      </c:areaChart>
      <c:dateAx>
        <c:axId val="18894475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889449232"/>
        <c:crosses val="autoZero"/>
        <c:auto val="1"/>
        <c:lblOffset val="100"/>
        <c:baseTimeUnit val="months"/>
      </c:dateAx>
      <c:valAx>
        <c:axId val="1889449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crossAx val="1889447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solidFill>
              <a:latin typeface="Cambria" panose="02040503050406030204"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b="0">
          <a:solidFill>
            <a:schemeClr val="tx1"/>
          </a:solidFill>
          <a:latin typeface="Cambria" panose="020405030504060302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605909</xdr:colOff>
      <xdr:row>353</xdr:row>
      <xdr:rowOff>16389</xdr:rowOff>
    </xdr:from>
    <xdr:to>
      <xdr:col>14</xdr:col>
      <xdr:colOff>319918</xdr:colOff>
      <xdr:row>375</xdr:row>
      <xdr:rowOff>72593</xdr:rowOff>
    </xdr:to>
    <xdr:graphicFrame macro="">
      <xdr:nvGraphicFramePr>
        <xdr:cNvPr id="3" name="Chart 2">
          <a:extLst>
            <a:ext uri="{FF2B5EF4-FFF2-40B4-BE49-F238E27FC236}">
              <a16:creationId xmlns:a16="http://schemas.microsoft.com/office/drawing/2014/main" id="{FB686EC2-A589-424E-940A-232EDF9D7C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446725</xdr:colOff>
      <xdr:row>377</xdr:row>
      <xdr:rowOff>104541</xdr:rowOff>
    </xdr:from>
    <xdr:to>
      <xdr:col>14</xdr:col>
      <xdr:colOff>131690</xdr:colOff>
      <xdr:row>399</xdr:row>
      <xdr:rowOff>79414</xdr:rowOff>
    </xdr:to>
    <xdr:graphicFrame macro="">
      <xdr:nvGraphicFramePr>
        <xdr:cNvPr id="7" name="Chart 6">
          <a:extLst>
            <a:ext uri="{FF2B5EF4-FFF2-40B4-BE49-F238E27FC236}">
              <a16:creationId xmlns:a16="http://schemas.microsoft.com/office/drawing/2014/main" id="{0769DCE6-0DDA-934D-9A61-A7D69F8EF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343123</xdr:colOff>
      <xdr:row>402</xdr:row>
      <xdr:rowOff>33309</xdr:rowOff>
    </xdr:from>
    <xdr:to>
      <xdr:col>13</xdr:col>
      <xdr:colOff>657907</xdr:colOff>
      <xdr:row>424</xdr:row>
      <xdr:rowOff>103709</xdr:rowOff>
    </xdr:to>
    <xdr:graphicFrame macro="">
      <xdr:nvGraphicFramePr>
        <xdr:cNvPr id="9" name="Chart 8">
          <a:extLst>
            <a:ext uri="{FF2B5EF4-FFF2-40B4-BE49-F238E27FC236}">
              <a16:creationId xmlns:a16="http://schemas.microsoft.com/office/drawing/2014/main" id="{E87F3692-5AF7-BE46-A639-3273DC0D1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520700</xdr:colOff>
      <xdr:row>450</xdr:row>
      <xdr:rowOff>88900</xdr:rowOff>
    </xdr:from>
    <xdr:to>
      <xdr:col>13</xdr:col>
      <xdr:colOff>335775</xdr:colOff>
      <xdr:row>472</xdr:row>
      <xdr:rowOff>71554</xdr:rowOff>
    </xdr:to>
    <xdr:graphicFrame macro="">
      <xdr:nvGraphicFramePr>
        <xdr:cNvPr id="12" name="Chart 11">
          <a:extLst>
            <a:ext uri="{FF2B5EF4-FFF2-40B4-BE49-F238E27FC236}">
              <a16:creationId xmlns:a16="http://schemas.microsoft.com/office/drawing/2014/main" id="{142B2CF6-E76E-4C47-8160-2D25229BD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520700</xdr:colOff>
      <xdr:row>474</xdr:row>
      <xdr:rowOff>12700</xdr:rowOff>
    </xdr:from>
    <xdr:to>
      <xdr:col>13</xdr:col>
      <xdr:colOff>335775</xdr:colOff>
      <xdr:row>494</xdr:row>
      <xdr:rowOff>152090</xdr:rowOff>
    </xdr:to>
    <xdr:graphicFrame macro="">
      <xdr:nvGraphicFramePr>
        <xdr:cNvPr id="14" name="Chart 13">
          <a:extLst>
            <a:ext uri="{FF2B5EF4-FFF2-40B4-BE49-F238E27FC236}">
              <a16:creationId xmlns:a16="http://schemas.microsoft.com/office/drawing/2014/main" id="{3B584BC4-C030-AB40-8711-CF6A38B1C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459988</xdr:colOff>
      <xdr:row>496</xdr:row>
      <xdr:rowOff>129478</xdr:rowOff>
    </xdr:from>
    <xdr:to>
      <xdr:col>13</xdr:col>
      <xdr:colOff>275063</xdr:colOff>
      <xdr:row>521</xdr:row>
      <xdr:rowOff>83015</xdr:rowOff>
    </xdr:to>
    <xdr:graphicFrame macro="">
      <xdr:nvGraphicFramePr>
        <xdr:cNvPr id="16" name="Chart 15">
          <a:extLst>
            <a:ext uri="{FF2B5EF4-FFF2-40B4-BE49-F238E27FC236}">
              <a16:creationId xmlns:a16="http://schemas.microsoft.com/office/drawing/2014/main" id="{23B37D4D-9388-B940-B25C-C8A3268F8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426</xdr:row>
      <xdr:rowOff>25400</xdr:rowOff>
    </xdr:from>
    <xdr:to>
      <xdr:col>13</xdr:col>
      <xdr:colOff>747569</xdr:colOff>
      <xdr:row>448</xdr:row>
      <xdr:rowOff>190886</xdr:rowOff>
    </xdr:to>
    <xdr:graphicFrame macro="">
      <xdr:nvGraphicFramePr>
        <xdr:cNvPr id="10" name="Chart 9">
          <a:extLst>
            <a:ext uri="{FF2B5EF4-FFF2-40B4-BE49-F238E27FC236}">
              <a16:creationId xmlns:a16="http://schemas.microsoft.com/office/drawing/2014/main" id="{0BB98810-E897-1445-A818-A31CB5EF7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eutert, Stephanie H" id="{9D892379-1494-2449-BEC0-1E89FF240D82}" userId="S::leutertsh@state.gov::1742e6c3-79d5-4655-b39d-1dcdb0bccaf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1-08-11T19:20:13.09" personId="{9D892379-1494-2449-BEC0-1E89FF240D82}" id="{A935864B-2A76-6B4E-B69A-65B29715CABB}">
    <text>This is the rate that Central American families expelled to Mexico under Title 42 re-cross into the United States</text>
  </threadedComment>
  <threadedComment ref="B13" dT="2021-08-11T19:20:32.64" personId="{9D892379-1494-2449-BEC0-1E89FF240D82}" id="{EC391FDF-3A16-4243-A5EE-CFE9316AF3EB}">
    <text>This is the rate that Central American unaccompanied minors expelled to Mexico under Title 42 re-cross into the United States. This is only for the time period of March 2020 through November 2020.</text>
  </threadedComment>
  <threadedComment ref="B14" dT="2021-08-11T19:20:41.25" personId="{9D892379-1494-2449-BEC0-1E89FF240D82}" id="{351BEB32-7E4F-9548-8B57-2775952BF614}">
    <text>This is the rate that Central American single adults expelled to Mexico under Title 42 re-cross into the United States</text>
  </threadedComment>
  <threadedComment ref="B15" dT="2021-08-11T19:23:40.45" personId="{9D892379-1494-2449-BEC0-1E89FF240D82}" id="{8304A665-F62E-AA48-9CAD-C7DF7FB80AB4}">
    <text>This is the rate that Central American single adults who are processed under Title 8 re-cross into the United States. This variable is only for single adults, since for the time period in question, families and unaccompanied minors who were processed under Title 8 were released into the U.S. interior.</text>
  </threadedComment>
  <threadedComment ref="B16" dT="2021-08-23T16:42:33.21" personId="{9D892379-1494-2449-BEC0-1E89FF240D82}" id="{EF691995-CB1E-D84F-87E0-0F6EE4D41045}">
    <text>This is the rate that Central American single adults who presented at ports of entry and were processed into the United States as Title 8 re-cross into the United States after being removed to their country of origin.</text>
  </threadedComment>
  <threadedComment ref="B17" dT="2021-08-11T19:20:41.25" personId="{9D892379-1494-2449-BEC0-1E89FF240D82}" id="{BE82C506-C3B8-164A-8893-D981ADD6F248}">
    <text>This is the rate that Central American single adults who presented at ports of entry and were expelled back to Mexico under Title 52 re-cross into the United States.</text>
  </threadedComment>
  <threadedComment ref="B18" dT="2021-08-11T19:24:13.62" personId="{9D892379-1494-2449-BEC0-1E89FF240D82}" id="{402F3F9C-134A-904C-BFFE-10A12E654FA2}">
    <text xml:space="preserve">This is the rate that Central American single adults entered the United States undetected. </text>
  </threadedComment>
  <threadedComment ref="B21" dT="2021-08-11T19:26:50.94" personId="{9D892379-1494-2449-BEC0-1E89FF240D82}" id="{659EF6BF-DA1B-5F4F-99F0-41D2DDDDE7D0}">
    <text xml:space="preserve">Unlike the United States, Mexico does not report the number of adults that accompany children (i.e. family units). To estimate the number of adults traveling with children, this model assumes that an average of 1.5 adults accompanied each accompanied child. </text>
  </threadedComment>
  <threadedComment ref="B22" dT="2021-08-11T19:28:24.96" personId="{9D892379-1494-2449-BEC0-1E89FF240D82}" id="{8BD6BB55-6444-8D4A-AFDA-D1AEE38F1A3B}">
    <text xml:space="preserve">This is the rate that Central American families re-attempt to cross to the United States after INM deports them back to their countries of origin. </text>
  </threadedComment>
  <threadedComment ref="B23" dT="2021-08-11T19:28:34.32" personId="{9D892379-1494-2449-BEC0-1E89FF240D82}" id="{2C9D4ADC-34D2-9548-8A6C-3643E4CF0B16}">
    <text xml:space="preserve">This is the rate that Central American unaccompanied minors re-attempt to cross to the United States after INM deports them back to their countries of origin. </text>
  </threadedComment>
  <threadedComment ref="B24" dT="2021-08-11T19:28:42.63" personId="{9D892379-1494-2449-BEC0-1E89FF240D82}" id="{893A61A3-2051-754E-8285-A795AD5F9812}">
    <text xml:space="preserve">This is the rate that Central American single adults re-attempt to cross to the United States after INM deports them back to their countries of origin. </text>
  </threadedComment>
  <threadedComment ref="B25" dT="2021-08-11T19:48:55.78" personId="{9D892379-1494-2449-BEC0-1E89FF240D82}" id="{3B82DA2A-29FC-9547-BA14-D46D3CE9927D}">
    <text>This is the rate that individuals who receive refugee status or complementary protection in Mexico remain within Mexican territory.</text>
  </threadedComment>
  <threadedComment ref="B28" dT="2021-08-11T19:20:59.45" personId="{9D892379-1494-2449-BEC0-1E89FF240D82}" id="{CBD0BE6D-BB6F-DC4C-8381-8D217957E60B}">
    <text>This is the rate that Mexican families - who crossed into the United States between ports of entry and were expelled to Mexico under Title 42 - re-cross into the United States</text>
  </threadedComment>
  <threadedComment ref="B29" dT="2021-08-11T19:45:31.60" personId="{9D892379-1494-2449-BEC0-1E89FF240D82}" id="{DB7FF172-F468-F847-BCBD-2E19435D9754}">
    <tex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families that are seeking humanitarian protection.</text>
  </threadedComment>
  <threadedComment ref="B30" dT="2021-08-16T20:01:34.66" personId="{9D892379-1494-2449-BEC0-1E89FF240D82}" id="{2D63F0CA-0573-434E-97C1-9EAE5F193836}">
    <text>Using rough calculations for FY2016 - FY2020, it seems that about 15 percent of apprehended UCs from Mexico were referred to HHS</text>
  </threadedComment>
  <threadedComment ref="B31" dT="2021-08-11T19:21:46.05" personId="{9D892379-1494-2449-BEC0-1E89FF240D82}" id="{6FF085CC-7864-5842-8218-0763B29B4192}">
    <text>This is the rate that Mexican unaccompanied minors - who cross into the United States between ports of entry and are returned to Mexico - re-cross into the United States.</text>
  </threadedComment>
  <threadedComment ref="B32" dT="2021-08-11T19:21:46.05" personId="{9D892379-1494-2449-BEC0-1E89FF240D82}" id="{700309C8-B3E0-4B95-8512-7F7B963228E5}">
    <text>This is the rate that Mexican unaccompanied minors - who cross into the United States between ports of entry - are expelled to Mexico under Title 42 and then re-cross into the United States. This is only for the time period of March 2020 to November 2020.</text>
  </threadedComment>
  <threadedComment ref="B33" dT="2021-08-11T19:45:45.08" personId="{9D892379-1494-2449-BEC0-1E89FF240D82}" id="{2556D9BC-514B-2742-9623-09A75058E165}">
    <tex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unaccompanied minors that are seeking humanitarian protection.</text>
  </threadedComment>
  <threadedComment ref="B34" dT="2021-08-11T19:45:45.08" personId="{9D892379-1494-2449-BEC0-1E89FF240D82}" id="{7ABFE564-1C98-420D-9734-5EE7549926AD}">
    <tex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unaccompanied minors that are seeking humanitarian protection.</text>
  </threadedComment>
  <threadedComment ref="B35" dT="2021-08-23T17:59:16.54" personId="{9D892379-1494-2449-BEC0-1E89FF240D82}" id="{68487653-DB22-1E46-A1ED-E2EB37AFF3C0}">
    <text>This is the rate that protection-seeking Mexican unaccompanied minors - who present at a port of entry and are expelled to Mexico under Title 42 - re-cross into the United States.</text>
  </threadedComment>
  <threadedComment ref="B36" dT="2021-08-11T19:30:58.01" personId="{9D892379-1494-2449-BEC0-1E89FF240D82}" id="{F8DDD526-3DF4-3B4D-85C1-EB842B507014}">
    <text>This is the rate that Mexican single adults who are processed under Title 8 re-cross into the United States. This variable is only for single adults and unaccompanied minors, since for the time period in question, most families who were processed under Title 8 were released into the U.S. interior.</text>
  </threadedComment>
  <threadedComment ref="B37" dT="2021-08-11T19:21:53.81" personId="{9D892379-1494-2449-BEC0-1E89FF240D82}" id="{A308863D-E996-F448-9850-964C2CA75AB2}">
    <text>This is the rate that Mexican single adults expelled to Mexico under Title 42 re-cross into the United States</text>
  </threadedComment>
  <threadedComment ref="B38" dT="2021-08-11T19:45:52.19" personId="{9D892379-1494-2449-BEC0-1E89FF240D82}" id="{9C5DEFA7-9C12-4CE9-A70B-FBECC658DC60}">
    <tex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single adults that are seeking humanitarian protection.</text>
  </threadedComment>
  <threadedComment ref="B39" dT="2021-08-11T19:45:52.19" personId="{9D892379-1494-2449-BEC0-1E89FF240D82}" id="{52D28D4C-55A5-2C40-B363-B0E25A916995}">
    <text>Inadmissibles refers to individuals encountered at ports of entry who are seeking lawful admission into the United States but are determined to be inadmissible, individuals presenting themselves to seek humanitarian protection under our laws, and individuals who withdraw an application for admission and return to their countries of origin within a short timeframe. This rate refers to the estimated percent of inadmissible Mexican single adults that are seeking humanitarian protection.</text>
  </threadedComment>
  <threadedComment ref="B40" dT="2021-08-11T19:29:01.52" personId="{9D892379-1494-2449-BEC0-1E89FF240D82}" id="{B83CA806-CFFF-5D49-96FF-B9F46D76A46F}">
    <text xml:space="preserve">This is the rate that Mexican single adults entered the United States undetected. </text>
  </threadedComment>
  <threadedComment ref="AW75" dT="2021-09-16T17:38:02.20" personId="{9D892379-1494-2449-BEC0-1E89FF240D82}" id="{18821CD0-CB52-174B-B517-5092B095864F}">
    <text>As of September 16, 2021, INM had not published August 21 apprehension numbers</text>
  </threadedComment>
  <threadedComment ref="AW128" dT="2021-09-16T17:38:10.24" personId="{9D892379-1494-2449-BEC0-1E89FF240D82}" id="{8462DB86-3967-A045-BAEB-EBC9D59FF498}">
    <text>As of September 16, 2021, INM had not published August 21 apprehension numbers</text>
  </threadedComment>
  <threadedComment ref="AW181" dT="2021-09-16T17:38:15.84" personId="{9D892379-1494-2449-BEC0-1E89FF240D82}" id="{8E9C464A-D7AC-6846-93D4-B07B6F2B48AF}">
    <text>As of September 16, 2021, INM had not published August 21 apprehension numbers</text>
  </threadedComment>
  <threadedComment ref="B258" dT="2021-08-19T19:10:52.04" personId="{9D892379-1494-2449-BEC0-1E89FF240D82}" id="{4FD129FC-B7C0-3540-8F48-61F7F2603023}">
    <text>These numbers do not include refugees in Mexico, since they are not broken down by demographic</text>
  </threadedComment>
  <threadedComment ref="B264" dT="2021-08-19T19:10:56.18" personId="{9D892379-1494-2449-BEC0-1E89FF240D82}" id="{563C3439-14AF-E940-B246-40EDE9AFE7A1}">
    <text>These numbers do not include refugees in Mexico, since they are not broken down by demographic</text>
  </threadedComment>
  <threadedComment ref="B270" dT="2021-08-19T19:11:00.14" personId="{9D892379-1494-2449-BEC0-1E89FF240D82}" id="{A447499C-E19C-C64A-9425-6991FBD440A5}">
    <text>These numbers do not include refugees in Mexico, since they are not broken down by demographic</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bp.gov/newsroom/stats/southwest-land-border-encounters" TargetMode="External"/><Relationship Id="rId13" Type="http://schemas.openxmlformats.org/officeDocument/2006/relationships/hyperlink" Target="https://www.gob.mx/cms/uploads/attachment/file/604569/CIERRE_DICIEMBRE-2020__1-Ene-2021_.pdf" TargetMode="External"/><Relationship Id="rId18" Type="http://schemas.openxmlformats.org/officeDocument/2006/relationships/hyperlink" Target="https://www.acf.hhs.gov/orr/about/ucs/facts-and-data" TargetMode="External"/><Relationship Id="rId3" Type="http://schemas.openxmlformats.org/officeDocument/2006/relationships/hyperlink" Target="https://www.cbp.gov/newsroom/stats/southwest-land-border-encounters" TargetMode="External"/><Relationship Id="rId7" Type="http://schemas.openxmlformats.org/officeDocument/2006/relationships/hyperlink" Target="https://www.cbp.gov/newsroom/stats/southwest-land-border-encounters" TargetMode="External"/><Relationship Id="rId12" Type="http://schemas.openxmlformats.org/officeDocument/2006/relationships/hyperlink" Target="https://www.gob.mx/cms/uploads/attachment/file/604569/CIERRE_DICIEMBRE-2020__1-Ene-2021_.pdf" TargetMode="External"/><Relationship Id="rId17" Type="http://schemas.openxmlformats.org/officeDocument/2006/relationships/hyperlink" Target="https://www.gob.mx/cms/uploads/attachment/file/290340/ESTADISTICAS_2013_A_4TO_TRIMESTRE_2017.pdf" TargetMode="External"/><Relationship Id="rId2" Type="http://schemas.openxmlformats.org/officeDocument/2006/relationships/hyperlink" Target="https://www.gob.mx/cms/uploads/attachment/file/667131/Cierre_Agosto-2021__1-Septiembre-2021_.pdf" TargetMode="External"/><Relationship Id="rId16" Type="http://schemas.openxmlformats.org/officeDocument/2006/relationships/hyperlink" Target="https://www.gob.mx/cms/uploads/attachment/file/290340/ESTADISTICAS_2013_A_4TO_TRIMESTRE_2017.pdf" TargetMode="External"/><Relationship Id="rId1" Type="http://schemas.openxmlformats.org/officeDocument/2006/relationships/hyperlink" Target="https://www.dhs.gov/sites/default/files/publications/BSMR_OIS_2016.pdf" TargetMode="External"/><Relationship Id="rId6" Type="http://schemas.openxmlformats.org/officeDocument/2006/relationships/hyperlink" Target="https://www.cbp.gov/newsroom/stats/southwest-land-border-encounters" TargetMode="External"/><Relationship Id="rId11" Type="http://schemas.openxmlformats.org/officeDocument/2006/relationships/hyperlink" Target="http://www.politicamigratoria.gob.mx/es/PoliticaMigratoria/Boletines_Estadisticos" TargetMode="External"/><Relationship Id="rId5" Type="http://schemas.openxmlformats.org/officeDocument/2006/relationships/hyperlink" Target="https://www.cbp.gov/newsroom/stats/southwest-land-border-encounters" TargetMode="External"/><Relationship Id="rId15" Type="http://schemas.openxmlformats.org/officeDocument/2006/relationships/hyperlink" Target="https://www.gob.mx/cms/uploads/attachment/file/604569/CIERRE_DICIEMBRE-2020__1-Ene-2021_.pdf" TargetMode="External"/><Relationship Id="rId10" Type="http://schemas.openxmlformats.org/officeDocument/2006/relationships/hyperlink" Target="http://www.politicamigratoria.gob.mx/es/PoliticaMigratoria/Boletines_Estadisticos" TargetMode="External"/><Relationship Id="rId19" Type="http://schemas.openxmlformats.org/officeDocument/2006/relationships/hyperlink" Target="https://www.gob.mx/cms/uploads/attachment/file/667131/Cierre_Agosto-2021__1-Septiembre-2021_.pdf" TargetMode="External"/><Relationship Id="rId4" Type="http://schemas.openxmlformats.org/officeDocument/2006/relationships/hyperlink" Target="https://www.cbp.gov/newsroom/stats/southwest-land-border-encounters" TargetMode="External"/><Relationship Id="rId9" Type="http://schemas.openxmlformats.org/officeDocument/2006/relationships/hyperlink" Target="http://www.politicamigratoria.gob.mx/es/PoliticaMigratoria/Boletines_Estadisticos" TargetMode="External"/><Relationship Id="rId14" Type="http://schemas.openxmlformats.org/officeDocument/2006/relationships/hyperlink" Target="https://www.gob.mx/cms/uploads/attachment/file/604569/CIERRE_DICIEMBRE-2020__1-Ene-2021_.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90FD-FE61-154D-8106-6FD4E08ACD94}">
  <sheetPr codeName="Sheet1"/>
  <dimension ref="A1:XFD445"/>
  <sheetViews>
    <sheetView showGridLines="0" tabSelected="1" zoomScaleNormal="50" workbookViewId="0">
      <pane xSplit="1" ySplit="1" topLeftCell="B329" activePane="bottomRight" state="frozen"/>
      <selection pane="topRight" activeCell="B1" sqref="B1"/>
      <selection pane="bottomLeft" activeCell="A2" sqref="A2"/>
      <selection pane="bottomRight" activeCell="C339" sqref="C338:T339"/>
    </sheetView>
  </sheetViews>
  <sheetFormatPr baseColWidth="10" defaultColWidth="10.83203125" defaultRowHeight="16" x14ac:dyDescent="0.2"/>
  <cols>
    <col min="1" max="1" width="25.1640625" style="16" customWidth="1"/>
    <col min="2" max="2" width="79.5" style="17" customWidth="1"/>
    <col min="3" max="5" width="13.6640625" style="17" bestFit="1" customWidth="1"/>
    <col min="6" max="6" width="13" style="17" bestFit="1" customWidth="1"/>
    <col min="7" max="20" width="11" style="17" bestFit="1" customWidth="1"/>
    <col min="21" max="23" width="11.5" style="17" bestFit="1" customWidth="1"/>
    <col min="24" max="29" width="11" style="17" bestFit="1" customWidth="1"/>
    <col min="30" max="30" width="13" style="17" bestFit="1" customWidth="1"/>
    <col min="31" max="44" width="11" style="17" bestFit="1" customWidth="1"/>
    <col min="45" max="47" width="11.5" style="17" bestFit="1" customWidth="1"/>
    <col min="48" max="49" width="10.83203125" style="16"/>
    <col min="50" max="50" width="11.5" style="16" bestFit="1" customWidth="1"/>
    <col min="51" max="67" width="10.83203125" style="16"/>
    <col min="68" max="68" width="12.6640625" style="16" bestFit="1" customWidth="1"/>
    <col min="69" max="16384" width="10.83203125" style="16"/>
  </cols>
  <sheetData>
    <row r="1" spans="1:49" s="18" customFormat="1" x14ac:dyDescent="0.2">
      <c r="A1" s="207" t="s">
        <v>0</v>
      </c>
      <c r="B1" s="208"/>
      <c r="C1" s="265">
        <v>43009</v>
      </c>
      <c r="D1" s="265">
        <v>43040</v>
      </c>
      <c r="E1" s="265">
        <v>43070</v>
      </c>
      <c r="F1" s="265">
        <v>43101</v>
      </c>
      <c r="G1" s="265">
        <v>43132</v>
      </c>
      <c r="H1" s="265">
        <v>43160</v>
      </c>
      <c r="I1" s="265">
        <v>43191</v>
      </c>
      <c r="J1" s="265">
        <v>43221</v>
      </c>
      <c r="K1" s="265">
        <v>43252</v>
      </c>
      <c r="L1" s="265">
        <v>43282</v>
      </c>
      <c r="M1" s="265">
        <v>43313</v>
      </c>
      <c r="N1" s="265">
        <v>43344</v>
      </c>
      <c r="O1" s="265">
        <v>43374</v>
      </c>
      <c r="P1" s="265">
        <v>43405</v>
      </c>
      <c r="Q1" s="265">
        <v>43435</v>
      </c>
      <c r="R1" s="265">
        <v>43466</v>
      </c>
      <c r="S1" s="265">
        <v>43497</v>
      </c>
      <c r="T1" s="265">
        <v>43525</v>
      </c>
      <c r="U1" s="265">
        <v>43556</v>
      </c>
      <c r="V1" s="265">
        <v>43586</v>
      </c>
      <c r="W1" s="265">
        <v>43617</v>
      </c>
      <c r="X1" s="265">
        <v>43647</v>
      </c>
      <c r="Y1" s="265">
        <v>43678</v>
      </c>
      <c r="Z1" s="265">
        <v>43709</v>
      </c>
      <c r="AA1" s="265">
        <v>43739</v>
      </c>
      <c r="AB1" s="265">
        <v>43770</v>
      </c>
      <c r="AC1" s="265">
        <v>43800</v>
      </c>
      <c r="AD1" s="265">
        <v>43831</v>
      </c>
      <c r="AE1" s="265">
        <v>43862</v>
      </c>
      <c r="AF1" s="265">
        <v>43891</v>
      </c>
      <c r="AG1" s="265">
        <v>43922</v>
      </c>
      <c r="AH1" s="265">
        <v>43952</v>
      </c>
      <c r="AI1" s="265">
        <v>43983</v>
      </c>
      <c r="AJ1" s="265">
        <v>44013</v>
      </c>
      <c r="AK1" s="265">
        <v>44044</v>
      </c>
      <c r="AL1" s="265">
        <v>44075</v>
      </c>
      <c r="AM1" s="265">
        <v>44105</v>
      </c>
      <c r="AN1" s="265">
        <v>44136</v>
      </c>
      <c r="AO1" s="265">
        <v>44166</v>
      </c>
      <c r="AP1" s="265">
        <v>44197</v>
      </c>
      <c r="AQ1" s="265">
        <v>44228</v>
      </c>
      <c r="AR1" s="265">
        <v>44256</v>
      </c>
      <c r="AS1" s="265">
        <v>44287</v>
      </c>
      <c r="AT1" s="265">
        <v>44317</v>
      </c>
      <c r="AU1" s="265">
        <v>44348</v>
      </c>
      <c r="AV1" s="265">
        <v>44378</v>
      </c>
      <c r="AW1" s="272">
        <v>44409</v>
      </c>
    </row>
    <row r="2" spans="1:49" s="18" customFormat="1" x14ac:dyDescent="0.2">
      <c r="A2" s="209" t="s">
        <v>1</v>
      </c>
      <c r="B2" s="264"/>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9" s="18" customFormat="1" x14ac:dyDescent="0.2">
      <c r="A3" s="104">
        <v>1234</v>
      </c>
      <c r="B3" s="193" t="s">
        <v>2</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9" s="18" customFormat="1" x14ac:dyDescent="0.2">
      <c r="A4" s="210">
        <v>1234</v>
      </c>
      <c r="B4" s="194" t="s">
        <v>134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9" s="18" customFormat="1" x14ac:dyDescent="0.2">
      <c r="A5" s="211">
        <v>1234</v>
      </c>
      <c r="B5" s="194" t="s">
        <v>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row>
    <row r="6" spans="1:49" s="18" customFormat="1" x14ac:dyDescent="0.2">
      <c r="A6" s="212">
        <v>1234</v>
      </c>
      <c r="B6" s="194" t="s">
        <v>185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9" s="18" customFormat="1" x14ac:dyDescent="0.2">
      <c r="A7" s="213">
        <v>1234</v>
      </c>
      <c r="B7" s="194" t="s">
        <v>188</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9" s="18" customFormat="1" x14ac:dyDescent="0.2">
      <c r="A8" s="214">
        <v>1234</v>
      </c>
      <c r="B8" s="194" t="s">
        <v>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9" s="18" customFormat="1" x14ac:dyDescent="0.2">
      <c r="A9" s="215"/>
      <c r="B9" s="14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9" s="18" customFormat="1" x14ac:dyDescent="0.2">
      <c r="A10" s="216" t="s">
        <v>163</v>
      </c>
      <c r="B10" s="56"/>
      <c r="C10" s="266"/>
      <c r="D10" s="267"/>
      <c r="E10" s="19"/>
      <c r="F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9" s="18" customFormat="1" x14ac:dyDescent="0.2">
      <c r="A11" s="217" t="s">
        <v>120</v>
      </c>
      <c r="B11" s="195"/>
      <c r="C11" s="195"/>
      <c r="D11" s="195"/>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49" s="18" customFormat="1" x14ac:dyDescent="0.2">
      <c r="A12" s="218" t="s">
        <v>27</v>
      </c>
      <c r="B12" s="49" t="s">
        <v>122</v>
      </c>
      <c r="C12" s="27"/>
      <c r="D12" s="59">
        <v>0.35</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row>
    <row r="13" spans="1:49" s="18" customFormat="1" ht="15.5" customHeight="1" x14ac:dyDescent="0.2">
      <c r="A13" s="219" t="s">
        <v>28</v>
      </c>
      <c r="B13" s="196" t="s">
        <v>123</v>
      </c>
      <c r="C13" s="27"/>
      <c r="D13" s="59">
        <v>0.6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row>
    <row r="14" spans="1:49" s="18" customFormat="1" x14ac:dyDescent="0.2">
      <c r="A14" s="278" t="s">
        <v>49</v>
      </c>
      <c r="B14" s="49" t="s">
        <v>125</v>
      </c>
      <c r="C14" s="27"/>
      <c r="D14" s="59">
        <v>0.75</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row>
    <row r="15" spans="1:49" s="18" customFormat="1" x14ac:dyDescent="0.2">
      <c r="A15" s="278"/>
      <c r="B15" s="49" t="s">
        <v>124</v>
      </c>
      <c r="C15" s="27"/>
      <c r="D15" s="59">
        <v>0.2</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row>
    <row r="16" spans="1:49" s="18" customFormat="1" x14ac:dyDescent="0.2">
      <c r="A16" s="278"/>
      <c r="B16" s="49" t="s">
        <v>173</v>
      </c>
      <c r="C16" s="27"/>
      <c r="D16" s="59">
        <v>0.2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row>
    <row r="17" spans="1:48" s="18" customFormat="1" x14ac:dyDescent="0.2">
      <c r="A17" s="278"/>
      <c r="B17" s="49" t="s">
        <v>169</v>
      </c>
      <c r="C17" s="27"/>
      <c r="D17" s="197">
        <v>0.5</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row>
    <row r="18" spans="1:48" s="18" customFormat="1" x14ac:dyDescent="0.2">
      <c r="A18" s="278"/>
      <c r="B18" s="49" t="s">
        <v>126</v>
      </c>
      <c r="C18" s="27"/>
      <c r="D18" s="197">
        <v>0.35</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row>
    <row r="19" spans="1:48" s="18" customFormat="1" x14ac:dyDescent="0.2">
      <c r="B19" s="4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8" s="18" customFormat="1" x14ac:dyDescent="0.2">
      <c r="A20" s="195" t="s">
        <v>61</v>
      </c>
      <c r="B20" s="195"/>
      <c r="C20" s="195"/>
      <c r="D20" s="195"/>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269"/>
    </row>
    <row r="21" spans="1:48" s="18" customFormat="1" x14ac:dyDescent="0.2">
      <c r="A21" s="279" t="s">
        <v>27</v>
      </c>
      <c r="B21" s="35" t="s">
        <v>129</v>
      </c>
      <c r="C21" s="52"/>
      <c r="D21" s="198">
        <v>1.5</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8" s="18" customFormat="1" ht="17" x14ac:dyDescent="0.2">
      <c r="A22" s="279"/>
      <c r="B22" s="199" t="s">
        <v>130</v>
      </c>
      <c r="C22" s="52"/>
      <c r="D22" s="200">
        <v>0.7</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8" s="18" customFormat="1" ht="16" customHeight="1" x14ac:dyDescent="0.2">
      <c r="A23" s="218" t="s">
        <v>28</v>
      </c>
      <c r="B23" s="199" t="s">
        <v>131</v>
      </c>
      <c r="C23" s="52"/>
      <c r="D23" s="201">
        <v>0.8</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1:48" s="18" customFormat="1" x14ac:dyDescent="0.2">
      <c r="A24" s="218" t="s">
        <v>29</v>
      </c>
      <c r="B24" s="52" t="s">
        <v>132</v>
      </c>
      <c r="C24" s="52"/>
      <c r="D24" s="202">
        <v>0.85</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row>
    <row r="25" spans="1:48" s="18" customFormat="1" x14ac:dyDescent="0.2">
      <c r="A25" s="182" t="s">
        <v>65</v>
      </c>
      <c r="B25" s="52" t="s">
        <v>133</v>
      </c>
      <c r="C25" s="52"/>
      <c r="D25" s="202">
        <v>0.95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48" s="18" customFormat="1" x14ac:dyDescent="0.2">
      <c r="B26" s="47"/>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8" s="18" customFormat="1" x14ac:dyDescent="0.2">
      <c r="A27" s="195" t="s">
        <v>121</v>
      </c>
      <c r="B27" s="195"/>
      <c r="C27" s="195"/>
      <c r="D27" s="195"/>
      <c r="E27" s="19"/>
      <c r="F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row>
    <row r="28" spans="1:48" s="18" customFormat="1" x14ac:dyDescent="0.2">
      <c r="A28" s="279" t="s">
        <v>27</v>
      </c>
      <c r="B28" s="49" t="s">
        <v>122</v>
      </c>
      <c r="C28" s="35"/>
      <c r="D28" s="59">
        <v>0.35</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48" s="18" customFormat="1" x14ac:dyDescent="0.2">
      <c r="A29" s="279"/>
      <c r="B29" s="49" t="s">
        <v>127</v>
      </c>
      <c r="C29" s="35"/>
      <c r="D29" s="59">
        <v>0.3</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48" s="18" customFormat="1" x14ac:dyDescent="0.2">
      <c r="A30" s="279" t="s">
        <v>28</v>
      </c>
      <c r="B30" s="49" t="s">
        <v>139</v>
      </c>
      <c r="C30" s="35"/>
      <c r="D30" s="59">
        <v>0.15</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48" s="18" customFormat="1" x14ac:dyDescent="0.2">
      <c r="A31" s="279"/>
      <c r="B31" s="49" t="s">
        <v>191</v>
      </c>
      <c r="C31" s="35"/>
      <c r="D31" s="59">
        <v>0.5</v>
      </c>
      <c r="E31" s="19"/>
      <c r="F31" s="19"/>
      <c r="G31" s="270"/>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48" s="18" customFormat="1" x14ac:dyDescent="0.2">
      <c r="A32" s="279"/>
      <c r="B32" s="49" t="s">
        <v>123</v>
      </c>
      <c r="C32" s="35"/>
      <c r="D32" s="59">
        <v>0.5</v>
      </c>
      <c r="E32" s="19"/>
      <c r="F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16384" s="18" customFormat="1" x14ac:dyDescent="0.2">
      <c r="A33" s="279"/>
      <c r="B33" s="49" t="s">
        <v>192</v>
      </c>
      <c r="C33" s="35"/>
      <c r="D33" s="59">
        <v>0.25</v>
      </c>
      <c r="E33" s="19"/>
      <c r="F33" s="19"/>
      <c r="G33" s="270"/>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16384" s="18" customFormat="1" x14ac:dyDescent="0.2">
      <c r="A34" s="279"/>
      <c r="B34" s="49" t="s">
        <v>193</v>
      </c>
      <c r="C34" s="35"/>
      <c r="D34" s="59">
        <v>0.25</v>
      </c>
      <c r="E34" s="19"/>
      <c r="F34" s="19"/>
      <c r="G34" s="270"/>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16384" s="18" customFormat="1" x14ac:dyDescent="0.2">
      <c r="A35" s="279"/>
      <c r="B35" s="49" t="s">
        <v>181</v>
      </c>
      <c r="C35" s="35"/>
      <c r="D35" s="59">
        <v>0.6</v>
      </c>
      <c r="E35" s="19"/>
      <c r="F35" s="19"/>
      <c r="G35" s="270"/>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16384" s="18" customFormat="1" x14ac:dyDescent="0.2">
      <c r="A36" s="278" t="s">
        <v>49</v>
      </c>
      <c r="B36" s="49" t="s">
        <v>128</v>
      </c>
      <c r="C36" s="35"/>
      <c r="D36" s="59">
        <v>0.2</v>
      </c>
      <c r="F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16384" s="18" customFormat="1" x14ac:dyDescent="0.2">
      <c r="A37" s="278"/>
      <c r="B37" s="49" t="s">
        <v>124</v>
      </c>
      <c r="C37" s="35"/>
      <c r="D37" s="59">
        <v>0.75</v>
      </c>
      <c r="E37" s="19"/>
      <c r="F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16384" s="18" customFormat="1" x14ac:dyDescent="0.2">
      <c r="A38" s="278"/>
      <c r="B38" s="49" t="s">
        <v>195</v>
      </c>
      <c r="C38" s="35"/>
      <c r="D38" s="203">
        <v>5.0000000000000001E-3</v>
      </c>
      <c r="E38" s="19"/>
      <c r="F38" s="19"/>
      <c r="G38" s="270"/>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16384" s="18" customFormat="1" x14ac:dyDescent="0.2">
      <c r="A39" s="278"/>
      <c r="B39" s="49" t="s">
        <v>196</v>
      </c>
      <c r="C39" s="35"/>
      <c r="D39" s="203">
        <v>5.0000000000000001E-3</v>
      </c>
      <c r="E39" s="19"/>
      <c r="F39" s="19"/>
      <c r="G39" s="270"/>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16384" s="18" customFormat="1" x14ac:dyDescent="0.2">
      <c r="A40" s="278"/>
      <c r="B40" s="49" t="s">
        <v>126</v>
      </c>
      <c r="C40" s="35"/>
      <c r="D40" s="197">
        <f>$D$18</f>
        <v>0.35</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16384" s="18" customFormat="1" x14ac:dyDescent="0.2">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16384" s="18" customFormat="1" x14ac:dyDescent="0.2">
      <c r="B42" s="47"/>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16384" x14ac:dyDescent="0.2">
      <c r="A43" s="273"/>
      <c r="B43" s="274" t="s">
        <v>7</v>
      </c>
      <c r="C43" s="266">
        <v>43009</v>
      </c>
      <c r="D43" s="266">
        <v>43040</v>
      </c>
      <c r="E43" s="266">
        <v>43070</v>
      </c>
      <c r="F43" s="266">
        <v>43101</v>
      </c>
      <c r="G43" s="266">
        <v>43132</v>
      </c>
      <c r="H43" s="266">
        <v>43160</v>
      </c>
      <c r="I43" s="266">
        <v>43191</v>
      </c>
      <c r="J43" s="266">
        <v>43221</v>
      </c>
      <c r="K43" s="266">
        <v>43252</v>
      </c>
      <c r="L43" s="266">
        <v>43282</v>
      </c>
      <c r="M43" s="266">
        <v>43313</v>
      </c>
      <c r="N43" s="266">
        <v>43344</v>
      </c>
      <c r="O43" s="266">
        <v>43374</v>
      </c>
      <c r="P43" s="266">
        <v>43405</v>
      </c>
      <c r="Q43" s="266">
        <v>43435</v>
      </c>
      <c r="R43" s="266">
        <v>43466</v>
      </c>
      <c r="S43" s="266">
        <v>43497</v>
      </c>
      <c r="T43" s="266">
        <v>43525</v>
      </c>
      <c r="U43" s="266">
        <v>43556</v>
      </c>
      <c r="V43" s="266">
        <v>43586</v>
      </c>
      <c r="W43" s="266">
        <v>43617</v>
      </c>
      <c r="X43" s="266">
        <v>43647</v>
      </c>
      <c r="Y43" s="266">
        <v>43678</v>
      </c>
      <c r="Z43" s="266">
        <v>43709</v>
      </c>
      <c r="AA43" s="266">
        <v>43739</v>
      </c>
      <c r="AB43" s="266">
        <v>43770</v>
      </c>
      <c r="AC43" s="266">
        <v>43800</v>
      </c>
      <c r="AD43" s="266">
        <v>43831</v>
      </c>
      <c r="AE43" s="266">
        <v>43862</v>
      </c>
      <c r="AF43" s="266">
        <v>43891</v>
      </c>
      <c r="AG43" s="266">
        <v>43922</v>
      </c>
      <c r="AH43" s="266">
        <v>43952</v>
      </c>
      <c r="AI43" s="266">
        <v>43983</v>
      </c>
      <c r="AJ43" s="266">
        <v>44013</v>
      </c>
      <c r="AK43" s="266">
        <v>44044</v>
      </c>
      <c r="AL43" s="266">
        <v>44075</v>
      </c>
      <c r="AM43" s="266">
        <v>44105</v>
      </c>
      <c r="AN43" s="266">
        <v>44136</v>
      </c>
      <c r="AO43" s="266">
        <v>44166</v>
      </c>
      <c r="AP43" s="266">
        <v>44197</v>
      </c>
      <c r="AQ43" s="266">
        <v>44228</v>
      </c>
      <c r="AR43" s="266">
        <v>44256</v>
      </c>
      <c r="AS43" s="266">
        <v>44287</v>
      </c>
      <c r="AT43" s="266">
        <v>44317</v>
      </c>
      <c r="AU43" s="266">
        <v>44348</v>
      </c>
      <c r="AV43" s="266">
        <v>44378</v>
      </c>
      <c r="AW43" s="268">
        <v>44409</v>
      </c>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18"/>
      <c r="VM43" s="18"/>
      <c r="VN43" s="18"/>
      <c r="VO43" s="18"/>
      <c r="VP43" s="18"/>
      <c r="VQ43" s="18"/>
      <c r="VR43" s="18"/>
      <c r="VS43" s="18"/>
      <c r="VT43" s="18"/>
      <c r="VU43" s="18"/>
      <c r="VV43" s="18"/>
      <c r="VW43" s="18"/>
      <c r="VX43" s="18"/>
      <c r="VY43" s="18"/>
      <c r="VZ43" s="18"/>
      <c r="WA43" s="18"/>
      <c r="WB43" s="18"/>
      <c r="WC43" s="18"/>
      <c r="WD43" s="18"/>
      <c r="WE43" s="18"/>
      <c r="WF43" s="18"/>
      <c r="WG43" s="18"/>
      <c r="WH43" s="18"/>
      <c r="WI43" s="18"/>
      <c r="WJ43" s="18"/>
      <c r="WK43" s="18"/>
      <c r="WL43" s="18"/>
      <c r="WM43" s="18"/>
      <c r="WN43" s="18"/>
      <c r="WO43" s="18"/>
      <c r="WP43" s="18"/>
      <c r="WQ43" s="18"/>
      <c r="WR43" s="18"/>
      <c r="WS43" s="18"/>
      <c r="WT43" s="18"/>
      <c r="WU43" s="18"/>
      <c r="WV43" s="18"/>
      <c r="WW43" s="18"/>
      <c r="WX43" s="18"/>
      <c r="WY43" s="18"/>
      <c r="WZ43" s="18"/>
      <c r="XA43" s="18"/>
      <c r="XB43" s="18"/>
      <c r="XC43" s="18"/>
      <c r="XD43" s="18"/>
      <c r="XE43" s="18"/>
      <c r="XF43" s="18"/>
      <c r="XG43" s="18"/>
      <c r="XH43" s="18"/>
      <c r="XI43" s="18"/>
      <c r="XJ43" s="18"/>
      <c r="XK43" s="18"/>
      <c r="XL43" s="18"/>
      <c r="XM43" s="18"/>
      <c r="XN43" s="18"/>
      <c r="XO43" s="18"/>
      <c r="XP43" s="18"/>
      <c r="XQ43" s="18"/>
      <c r="XR43" s="18"/>
      <c r="XS43" s="18"/>
      <c r="XT43" s="18"/>
      <c r="XU43" s="18"/>
      <c r="XV43" s="18"/>
      <c r="XW43" s="18"/>
      <c r="XX43" s="18"/>
      <c r="XY43" s="18"/>
      <c r="XZ43" s="18"/>
      <c r="YA43" s="18"/>
      <c r="YB43" s="18"/>
      <c r="YC43" s="18"/>
      <c r="YD43" s="18"/>
      <c r="YE43" s="18"/>
      <c r="YF43" s="18"/>
      <c r="YG43" s="18"/>
      <c r="YH43" s="18"/>
      <c r="YI43" s="18"/>
      <c r="YJ43" s="18"/>
      <c r="YK43" s="18"/>
      <c r="YL43" s="18"/>
      <c r="YM43" s="18"/>
      <c r="YN43" s="18"/>
      <c r="YO43" s="18"/>
      <c r="YP43" s="18"/>
      <c r="YQ43" s="18"/>
      <c r="YR43" s="18"/>
      <c r="YS43" s="18"/>
      <c r="YT43" s="18"/>
      <c r="YU43" s="18"/>
      <c r="YV43" s="18"/>
      <c r="YW43" s="18"/>
      <c r="YX43" s="18"/>
      <c r="YY43" s="18"/>
      <c r="YZ43" s="18"/>
      <c r="ZA43" s="18"/>
      <c r="ZB43" s="18"/>
      <c r="ZC43" s="18"/>
      <c r="ZD43" s="18"/>
      <c r="ZE43" s="18"/>
      <c r="ZF43" s="18"/>
      <c r="ZG43" s="18"/>
      <c r="ZH43" s="18"/>
      <c r="ZI43" s="18"/>
      <c r="ZJ43" s="18"/>
      <c r="ZK43" s="18"/>
      <c r="ZL43" s="18"/>
      <c r="ZM43" s="18"/>
      <c r="ZN43" s="18"/>
      <c r="ZO43" s="18"/>
      <c r="ZP43" s="18"/>
      <c r="ZQ43" s="18"/>
      <c r="ZR43" s="18"/>
      <c r="ZS43" s="18"/>
      <c r="ZT43" s="18"/>
      <c r="ZU43" s="18"/>
      <c r="ZV43" s="18"/>
      <c r="ZW43" s="18"/>
      <c r="ZX43" s="18"/>
      <c r="ZY43" s="18"/>
      <c r="ZZ43" s="18"/>
      <c r="AAA43" s="18"/>
      <c r="AAB43" s="18"/>
      <c r="AAC43" s="18"/>
      <c r="AAD43" s="18"/>
      <c r="AAE43" s="18"/>
      <c r="AAF43" s="18"/>
      <c r="AAG43" s="18"/>
      <c r="AAH43" s="18"/>
      <c r="AAI43" s="18"/>
      <c r="AAJ43" s="18"/>
      <c r="AAK43" s="18"/>
      <c r="AAL43" s="18"/>
      <c r="AAM43" s="18"/>
      <c r="AAN43" s="18"/>
      <c r="AAO43" s="18"/>
      <c r="AAP43" s="18"/>
      <c r="AAQ43" s="18"/>
      <c r="AAR43" s="18"/>
      <c r="AAS43" s="18"/>
      <c r="AAT43" s="18"/>
      <c r="AAU43" s="18"/>
      <c r="AAV43" s="18"/>
      <c r="AAW43" s="18"/>
      <c r="AAX43" s="18"/>
      <c r="AAY43" s="18"/>
      <c r="AAZ43" s="18"/>
      <c r="ABA43" s="18"/>
      <c r="ABB43" s="18"/>
      <c r="ABC43" s="18"/>
      <c r="ABD43" s="18"/>
      <c r="ABE43" s="18"/>
      <c r="ABF43" s="18"/>
      <c r="ABG43" s="18"/>
      <c r="ABH43" s="18"/>
      <c r="ABI43" s="18"/>
      <c r="ABJ43" s="18"/>
      <c r="ABK43" s="18"/>
      <c r="ABL43" s="18"/>
      <c r="ABM43" s="18"/>
      <c r="ABN43" s="18"/>
      <c r="ABO43" s="18"/>
      <c r="ABP43" s="18"/>
      <c r="ABQ43" s="18"/>
      <c r="ABR43" s="18"/>
      <c r="ABS43" s="18"/>
      <c r="ABT43" s="18"/>
      <c r="ABU43" s="18"/>
      <c r="ABV43" s="18"/>
      <c r="ABW43" s="18"/>
      <c r="ABX43" s="18"/>
      <c r="ABY43" s="18"/>
      <c r="ABZ43" s="18"/>
      <c r="ACA43" s="18"/>
      <c r="ACB43" s="18"/>
      <c r="ACC43" s="18"/>
      <c r="ACD43" s="18"/>
      <c r="ACE43" s="18"/>
      <c r="ACF43" s="18"/>
      <c r="ACG43" s="18"/>
      <c r="ACH43" s="18"/>
      <c r="ACI43" s="18"/>
      <c r="ACJ43" s="18"/>
      <c r="ACK43" s="18"/>
      <c r="ACL43" s="18"/>
      <c r="ACM43" s="18"/>
      <c r="ACN43" s="18"/>
      <c r="ACO43" s="18"/>
      <c r="ACP43" s="18"/>
      <c r="ACQ43" s="18"/>
      <c r="ACR43" s="18"/>
      <c r="ACS43" s="18"/>
      <c r="ACT43" s="18"/>
      <c r="ACU43" s="18"/>
      <c r="ACV43" s="18"/>
      <c r="ACW43" s="18"/>
      <c r="ACX43" s="18"/>
      <c r="ACY43" s="18"/>
      <c r="ACZ43" s="18"/>
      <c r="ADA43" s="18"/>
      <c r="ADB43" s="18"/>
      <c r="ADC43" s="18"/>
      <c r="ADD43" s="18"/>
      <c r="ADE43" s="18"/>
      <c r="ADF43" s="18"/>
      <c r="ADG43" s="18"/>
      <c r="ADH43" s="18"/>
      <c r="ADI43" s="18"/>
      <c r="ADJ43" s="18"/>
      <c r="ADK43" s="18"/>
      <c r="ADL43" s="18"/>
      <c r="ADM43" s="18"/>
      <c r="ADN43" s="18"/>
      <c r="ADO43" s="18"/>
      <c r="ADP43" s="18"/>
      <c r="ADQ43" s="18"/>
      <c r="ADR43" s="18"/>
      <c r="ADS43" s="18"/>
      <c r="ADT43" s="18"/>
      <c r="ADU43" s="18"/>
      <c r="ADV43" s="18"/>
      <c r="ADW43" s="18"/>
      <c r="ADX43" s="18"/>
      <c r="ADY43" s="18"/>
      <c r="ADZ43" s="18"/>
      <c r="AEA43" s="18"/>
      <c r="AEB43" s="18"/>
      <c r="AEC43" s="18"/>
      <c r="AED43" s="18"/>
      <c r="AEE43" s="18"/>
      <c r="AEF43" s="18"/>
      <c r="AEG43" s="18"/>
      <c r="AEH43" s="18"/>
      <c r="AEI43" s="18"/>
      <c r="AEJ43" s="18"/>
      <c r="AEK43" s="18"/>
      <c r="AEL43" s="18"/>
      <c r="AEM43" s="18"/>
      <c r="AEN43" s="18"/>
      <c r="AEO43" s="18"/>
      <c r="AEP43" s="18"/>
      <c r="AEQ43" s="18"/>
      <c r="AER43" s="18"/>
      <c r="AES43" s="18"/>
      <c r="AET43" s="18"/>
      <c r="AEU43" s="18"/>
      <c r="AEV43" s="18"/>
      <c r="AEW43" s="18"/>
      <c r="AEX43" s="18"/>
      <c r="AEY43" s="18"/>
      <c r="AEZ43" s="18"/>
      <c r="AFA43" s="18"/>
      <c r="AFB43" s="18"/>
      <c r="AFC43" s="18"/>
      <c r="AFD43" s="18"/>
      <c r="AFE43" s="18"/>
      <c r="AFF43" s="18"/>
      <c r="AFG43" s="18"/>
      <c r="AFH43" s="18"/>
      <c r="AFI43" s="18"/>
      <c r="AFJ43" s="18"/>
      <c r="AFK43" s="18"/>
      <c r="AFL43" s="18"/>
      <c r="AFM43" s="18"/>
      <c r="AFN43" s="18"/>
      <c r="AFO43" s="18"/>
      <c r="AFP43" s="18"/>
      <c r="AFQ43" s="18"/>
      <c r="AFR43" s="18"/>
      <c r="AFS43" s="18"/>
      <c r="AFT43" s="18"/>
      <c r="AFU43" s="18"/>
      <c r="AFV43" s="18"/>
      <c r="AFW43" s="18"/>
      <c r="AFX43" s="18"/>
      <c r="AFY43" s="18"/>
      <c r="AFZ43" s="18"/>
      <c r="AGA43" s="18"/>
      <c r="AGB43" s="18"/>
      <c r="AGC43" s="18"/>
      <c r="AGD43" s="18"/>
      <c r="AGE43" s="18"/>
      <c r="AGF43" s="18"/>
      <c r="AGG43" s="18"/>
      <c r="AGH43" s="18"/>
      <c r="AGI43" s="18"/>
      <c r="AGJ43" s="18"/>
      <c r="AGK43" s="18"/>
      <c r="AGL43" s="18"/>
      <c r="AGM43" s="18"/>
      <c r="AGN43" s="18"/>
      <c r="AGO43" s="18"/>
      <c r="AGP43" s="18"/>
      <c r="AGQ43" s="18"/>
      <c r="AGR43" s="18"/>
      <c r="AGS43" s="18"/>
      <c r="AGT43" s="18"/>
      <c r="AGU43" s="18"/>
      <c r="AGV43" s="18"/>
      <c r="AGW43" s="18"/>
      <c r="AGX43" s="18"/>
      <c r="AGY43" s="18"/>
      <c r="AGZ43" s="18"/>
      <c r="AHA43" s="18"/>
      <c r="AHB43" s="18"/>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c r="ALI43" s="18"/>
      <c r="ALJ43" s="18"/>
      <c r="ALK43" s="18"/>
      <c r="ALL43" s="18"/>
      <c r="ALM43" s="18"/>
      <c r="ALN43" s="18"/>
      <c r="ALO43" s="18"/>
      <c r="ALP43" s="18"/>
      <c r="ALQ43" s="18"/>
      <c r="ALR43" s="18"/>
      <c r="ALS43" s="18"/>
      <c r="ALT43" s="18"/>
      <c r="ALU43" s="18"/>
      <c r="ALV43" s="18"/>
      <c r="ALW43" s="18"/>
      <c r="ALX43" s="18"/>
      <c r="ALY43" s="18"/>
      <c r="ALZ43" s="18"/>
      <c r="AMA43" s="18"/>
      <c r="AMB43" s="18"/>
      <c r="AMC43" s="18"/>
      <c r="AMD43" s="18"/>
      <c r="AME43" s="18"/>
      <c r="AMF43" s="18"/>
      <c r="AMG43" s="18"/>
      <c r="AMH43" s="18"/>
      <c r="AMI43" s="18"/>
      <c r="AMJ43" s="18"/>
      <c r="AMK43" s="18"/>
      <c r="AML43" s="18"/>
      <c r="AMM43" s="18"/>
      <c r="AMN43" s="18"/>
      <c r="AMO43" s="18"/>
      <c r="AMP43" s="18"/>
      <c r="AMQ43" s="18"/>
      <c r="AMR43" s="18"/>
      <c r="AMS43" s="18"/>
      <c r="AMT43" s="18"/>
      <c r="AMU43" s="18"/>
      <c r="AMV43" s="18"/>
      <c r="AMW43" s="18"/>
      <c r="AMX43" s="18"/>
      <c r="AMY43" s="18"/>
      <c r="AMZ43" s="18"/>
      <c r="ANA43" s="18"/>
      <c r="ANB43" s="18"/>
      <c r="ANC43" s="18"/>
      <c r="AND43" s="18"/>
      <c r="ANE43" s="18"/>
      <c r="ANF43" s="18"/>
      <c r="ANG43" s="18"/>
      <c r="ANH43" s="18"/>
      <c r="ANI43" s="18"/>
      <c r="ANJ43" s="18"/>
      <c r="ANK43" s="18"/>
      <c r="ANL43" s="18"/>
      <c r="ANM43" s="18"/>
      <c r="ANN43" s="18"/>
      <c r="ANO43" s="18"/>
      <c r="ANP43" s="18"/>
      <c r="ANQ43" s="18"/>
      <c r="ANR43" s="18"/>
      <c r="ANS43" s="18"/>
      <c r="ANT43" s="18"/>
      <c r="ANU43" s="18"/>
      <c r="ANV43" s="18"/>
      <c r="ANW43" s="18"/>
      <c r="ANX43" s="18"/>
      <c r="ANY43" s="18"/>
      <c r="ANZ43" s="18"/>
      <c r="AOA43" s="18"/>
      <c r="AOB43" s="18"/>
      <c r="AOC43" s="18"/>
      <c r="AOD43" s="18"/>
      <c r="AOE43" s="18"/>
      <c r="AOF43" s="18"/>
      <c r="AOG43" s="18"/>
      <c r="AOH43" s="18"/>
      <c r="AOI43" s="18"/>
      <c r="AOJ43" s="18"/>
      <c r="AOK43" s="18"/>
      <c r="AOL43" s="18"/>
      <c r="AOM43" s="18"/>
      <c r="AON43" s="18"/>
      <c r="AOO43" s="18"/>
      <c r="AOP43" s="18"/>
      <c r="AOQ43" s="18"/>
      <c r="AOR43" s="18"/>
      <c r="AOS43" s="18"/>
      <c r="AOT43" s="18"/>
      <c r="AOU43" s="18"/>
      <c r="AOV43" s="18"/>
      <c r="AOW43" s="18"/>
      <c r="AOX43" s="18"/>
      <c r="AOY43" s="18"/>
      <c r="AOZ43" s="18"/>
      <c r="APA43" s="18"/>
      <c r="APB43" s="18"/>
      <c r="APC43" s="18"/>
      <c r="APD43" s="18"/>
      <c r="APE43" s="18"/>
      <c r="APF43" s="18"/>
      <c r="APG43" s="18"/>
      <c r="APH43" s="18"/>
      <c r="API43" s="18"/>
      <c r="APJ43" s="18"/>
      <c r="APK43" s="18"/>
      <c r="APL43" s="18"/>
      <c r="APM43" s="18"/>
      <c r="APN43" s="18"/>
      <c r="APO43" s="18"/>
      <c r="APP43" s="18"/>
      <c r="APQ43" s="18"/>
      <c r="APR43" s="18"/>
      <c r="APS43" s="18"/>
      <c r="APT43" s="18"/>
      <c r="APU43" s="18"/>
      <c r="APV43" s="18"/>
      <c r="APW43" s="18"/>
      <c r="APX43" s="18"/>
      <c r="APY43" s="18"/>
      <c r="APZ43" s="18"/>
      <c r="AQA43" s="18"/>
      <c r="AQB43" s="18"/>
      <c r="AQC43" s="18"/>
      <c r="AQD43" s="18"/>
      <c r="AQE43" s="18"/>
      <c r="AQF43" s="18"/>
      <c r="AQG43" s="18"/>
      <c r="AQH43" s="18"/>
      <c r="AQI43" s="18"/>
      <c r="AQJ43" s="18"/>
      <c r="AQK43" s="18"/>
      <c r="AQL43" s="18"/>
      <c r="AQM43" s="18"/>
      <c r="AQN43" s="18"/>
      <c r="AQO43" s="18"/>
      <c r="AQP43" s="18"/>
      <c r="AQQ43" s="18"/>
      <c r="AQR43" s="18"/>
      <c r="AQS43" s="18"/>
      <c r="AQT43" s="18"/>
      <c r="AQU43" s="18"/>
      <c r="AQV43" s="18"/>
      <c r="AQW43" s="18"/>
      <c r="AQX43" s="18"/>
      <c r="AQY43" s="18"/>
      <c r="AQZ43" s="18"/>
      <c r="ARA43" s="18"/>
      <c r="ARB43" s="18"/>
      <c r="ARC43" s="18"/>
      <c r="ARD43" s="18"/>
      <c r="ARE43" s="18"/>
      <c r="ARF43" s="18"/>
      <c r="ARG43" s="18"/>
      <c r="ARH43" s="18"/>
      <c r="ARI43" s="18"/>
      <c r="ARJ43" s="18"/>
      <c r="ARK43" s="18"/>
      <c r="ARL43" s="18"/>
      <c r="ARM43" s="18"/>
      <c r="ARN43" s="18"/>
      <c r="ARO43" s="18"/>
      <c r="ARP43" s="18"/>
      <c r="ARQ43" s="18"/>
      <c r="ARR43" s="18"/>
      <c r="ARS43" s="18"/>
      <c r="ART43" s="18"/>
      <c r="ARU43" s="18"/>
      <c r="ARV43" s="18"/>
      <c r="ARW43" s="18"/>
      <c r="ARX43" s="18"/>
      <c r="ARY43" s="18"/>
      <c r="ARZ43" s="18"/>
      <c r="ASA43" s="18"/>
      <c r="ASB43" s="18"/>
      <c r="ASC43" s="18"/>
      <c r="ASD43" s="18"/>
      <c r="ASE43" s="18"/>
      <c r="ASF43" s="18"/>
      <c r="ASG43" s="18"/>
      <c r="ASH43" s="18"/>
      <c r="ASI43" s="18"/>
      <c r="ASJ43" s="18"/>
      <c r="ASK43" s="18"/>
      <c r="ASL43" s="18"/>
      <c r="ASM43" s="18"/>
      <c r="ASN43" s="18"/>
      <c r="ASO43" s="18"/>
      <c r="ASP43" s="18"/>
      <c r="ASQ43" s="18"/>
      <c r="ASR43" s="18"/>
      <c r="ASS43" s="18"/>
      <c r="AST43" s="18"/>
      <c r="ASU43" s="18"/>
      <c r="ASV43" s="18"/>
      <c r="ASW43" s="18"/>
      <c r="ASX43" s="18"/>
      <c r="ASY43" s="18"/>
      <c r="ASZ43" s="18"/>
      <c r="ATA43" s="18"/>
      <c r="ATB43" s="18"/>
      <c r="ATC43" s="18"/>
      <c r="ATD43" s="18"/>
      <c r="ATE43" s="18"/>
      <c r="ATF43" s="18"/>
      <c r="ATG43" s="18"/>
      <c r="ATH43" s="18"/>
      <c r="ATI43" s="18"/>
      <c r="ATJ43" s="18"/>
      <c r="ATK43" s="18"/>
      <c r="ATL43" s="18"/>
      <c r="ATM43" s="18"/>
      <c r="ATN43" s="18"/>
      <c r="ATO43" s="18"/>
      <c r="ATP43" s="18"/>
      <c r="ATQ43" s="18"/>
      <c r="ATR43" s="18"/>
      <c r="ATS43" s="18"/>
      <c r="ATT43" s="18"/>
      <c r="ATU43" s="18"/>
      <c r="ATV43" s="18"/>
      <c r="ATW43" s="18"/>
      <c r="ATX43" s="18"/>
      <c r="ATY43" s="18"/>
      <c r="ATZ43" s="18"/>
      <c r="AUA43" s="18"/>
      <c r="AUB43" s="18"/>
      <c r="AUC43" s="18"/>
      <c r="AUD43" s="18"/>
      <c r="AUE43" s="18"/>
      <c r="AUF43" s="18"/>
      <c r="AUG43" s="18"/>
      <c r="AUH43" s="18"/>
      <c r="AUI43" s="18"/>
      <c r="AUJ43" s="18"/>
      <c r="AUK43" s="18"/>
      <c r="AUL43" s="18"/>
      <c r="AUM43" s="18"/>
      <c r="AUN43" s="18"/>
      <c r="AUO43" s="18"/>
      <c r="AUP43" s="18"/>
      <c r="AUQ43" s="18"/>
      <c r="AUR43" s="18"/>
      <c r="AUS43" s="18"/>
      <c r="AUT43" s="18"/>
      <c r="AUU43" s="18"/>
      <c r="AUV43" s="18"/>
      <c r="AUW43" s="18"/>
      <c r="AUX43" s="18"/>
      <c r="AUY43" s="18"/>
      <c r="AUZ43" s="18"/>
      <c r="AVA43" s="18"/>
      <c r="AVB43" s="18"/>
      <c r="AVC43" s="18"/>
      <c r="AVD43" s="18"/>
      <c r="AVE43" s="18"/>
      <c r="AVF43" s="18"/>
      <c r="AVG43" s="18"/>
      <c r="AVH43" s="18"/>
      <c r="AVI43" s="18"/>
      <c r="AVJ43" s="18"/>
      <c r="AVK43" s="18"/>
      <c r="AVL43" s="18"/>
      <c r="AVM43" s="18"/>
      <c r="AVN43" s="18"/>
      <c r="AVO43" s="18"/>
      <c r="AVP43" s="18"/>
      <c r="AVQ43" s="18"/>
      <c r="AVR43" s="18"/>
      <c r="AVS43" s="18"/>
      <c r="AVT43" s="18"/>
      <c r="AVU43" s="18"/>
      <c r="AVV43" s="18"/>
      <c r="AVW43" s="18"/>
      <c r="AVX43" s="18"/>
      <c r="AVY43" s="18"/>
      <c r="AVZ43" s="18"/>
      <c r="AWA43" s="18"/>
      <c r="AWB43" s="18"/>
      <c r="AWC43" s="18"/>
      <c r="AWD43" s="18"/>
      <c r="AWE43" s="18"/>
      <c r="AWF43" s="18"/>
      <c r="AWG43" s="18"/>
      <c r="AWH43" s="18"/>
      <c r="AWI43" s="18"/>
      <c r="AWJ43" s="18"/>
      <c r="AWK43" s="18"/>
      <c r="AWL43" s="18"/>
      <c r="AWM43" s="18"/>
      <c r="AWN43" s="18"/>
      <c r="AWO43" s="18"/>
      <c r="AWP43" s="18"/>
      <c r="AWQ43" s="18"/>
      <c r="AWR43" s="18"/>
      <c r="AWS43" s="18"/>
      <c r="AWT43" s="18"/>
      <c r="AWU43" s="18"/>
      <c r="AWV43" s="18"/>
      <c r="AWW43" s="18"/>
      <c r="AWX43" s="18"/>
      <c r="AWY43" s="18"/>
      <c r="AWZ43" s="18"/>
      <c r="AXA43" s="18"/>
      <c r="AXB43" s="18"/>
      <c r="AXC43" s="18"/>
      <c r="AXD43" s="18"/>
      <c r="AXE43" s="18"/>
      <c r="AXF43" s="18"/>
      <c r="AXG43" s="18"/>
      <c r="AXH43" s="18"/>
      <c r="AXI43" s="18"/>
      <c r="AXJ43" s="18"/>
      <c r="AXK43" s="18"/>
      <c r="AXL43" s="18"/>
      <c r="AXM43" s="18"/>
      <c r="AXN43" s="18"/>
      <c r="AXO43" s="18"/>
      <c r="AXP43" s="18"/>
      <c r="AXQ43" s="18"/>
      <c r="AXR43" s="18"/>
      <c r="AXS43" s="18"/>
      <c r="AXT43" s="18"/>
      <c r="AXU43" s="18"/>
      <c r="AXV43" s="18"/>
      <c r="AXW43" s="18"/>
      <c r="AXX43" s="18"/>
      <c r="AXY43" s="18"/>
      <c r="AXZ43" s="18"/>
      <c r="AYA43" s="18"/>
      <c r="AYB43" s="18"/>
      <c r="AYC43" s="18"/>
      <c r="AYD43" s="18"/>
      <c r="AYE43" s="18"/>
      <c r="AYF43" s="18"/>
      <c r="AYG43" s="18"/>
      <c r="AYH43" s="18"/>
      <c r="AYI43" s="18"/>
      <c r="AYJ43" s="18"/>
      <c r="AYK43" s="18"/>
      <c r="AYL43" s="18"/>
      <c r="AYM43" s="18"/>
      <c r="AYN43" s="18"/>
      <c r="AYO43" s="18"/>
      <c r="AYP43" s="18"/>
      <c r="AYQ43" s="18"/>
      <c r="AYR43" s="18"/>
      <c r="AYS43" s="18"/>
      <c r="AYT43" s="18"/>
      <c r="AYU43" s="18"/>
      <c r="AYV43" s="18"/>
      <c r="AYW43" s="18"/>
      <c r="AYX43" s="18"/>
      <c r="AYY43" s="18"/>
      <c r="AYZ43" s="18"/>
      <c r="AZA43" s="18"/>
      <c r="AZB43" s="18"/>
      <c r="AZC43" s="18"/>
      <c r="AZD43" s="18"/>
      <c r="AZE43" s="18"/>
      <c r="AZF43" s="18"/>
      <c r="AZG43" s="18"/>
      <c r="AZH43" s="18"/>
      <c r="AZI43" s="18"/>
      <c r="AZJ43" s="18"/>
      <c r="AZK43" s="18"/>
      <c r="AZL43" s="18"/>
      <c r="AZM43" s="18"/>
      <c r="AZN43" s="18"/>
      <c r="AZO43" s="18"/>
      <c r="AZP43" s="18"/>
      <c r="AZQ43" s="18"/>
      <c r="AZR43" s="18"/>
      <c r="AZS43" s="18"/>
      <c r="AZT43" s="18"/>
      <c r="AZU43" s="18"/>
      <c r="AZV43" s="18"/>
      <c r="AZW43" s="18"/>
      <c r="AZX43" s="18"/>
      <c r="AZY43" s="18"/>
      <c r="AZZ43" s="18"/>
      <c r="BAA43" s="18"/>
      <c r="BAB43" s="18"/>
      <c r="BAC43" s="18"/>
      <c r="BAD43" s="18"/>
      <c r="BAE43" s="18"/>
      <c r="BAF43" s="18"/>
      <c r="BAG43" s="18"/>
      <c r="BAH43" s="18"/>
      <c r="BAI43" s="18"/>
      <c r="BAJ43" s="18"/>
      <c r="BAK43" s="18"/>
      <c r="BAL43" s="18"/>
      <c r="BAM43" s="18"/>
      <c r="BAN43" s="18"/>
      <c r="BAO43" s="18"/>
      <c r="BAP43" s="18"/>
      <c r="BAQ43" s="18"/>
      <c r="BAR43" s="18"/>
      <c r="BAS43" s="18"/>
      <c r="BAT43" s="18"/>
      <c r="BAU43" s="18"/>
      <c r="BAV43" s="18"/>
      <c r="BAW43" s="18"/>
      <c r="BAX43" s="18"/>
      <c r="BAY43" s="18"/>
      <c r="BAZ43" s="18"/>
      <c r="BBA43" s="18"/>
      <c r="BBB43" s="18"/>
      <c r="BBC43" s="18"/>
      <c r="BBD43" s="18"/>
      <c r="BBE43" s="18"/>
      <c r="BBF43" s="18"/>
      <c r="BBG43" s="18"/>
      <c r="BBH43" s="18"/>
      <c r="BBI43" s="18"/>
      <c r="BBJ43" s="18"/>
      <c r="BBK43" s="18"/>
      <c r="BBL43" s="18"/>
      <c r="BBM43" s="18"/>
      <c r="BBN43" s="18"/>
      <c r="BBO43" s="18"/>
      <c r="BBP43" s="18"/>
      <c r="BBQ43" s="18"/>
      <c r="BBR43" s="18"/>
      <c r="BBS43" s="18"/>
      <c r="BBT43" s="18"/>
      <c r="BBU43" s="18"/>
      <c r="BBV43" s="18"/>
      <c r="BBW43" s="18"/>
      <c r="BBX43" s="18"/>
      <c r="BBY43" s="18"/>
      <c r="BBZ43" s="18"/>
      <c r="BCA43" s="18"/>
      <c r="BCB43" s="18"/>
      <c r="BCC43" s="18"/>
      <c r="BCD43" s="18"/>
      <c r="BCE43" s="18"/>
      <c r="BCF43" s="18"/>
      <c r="BCG43" s="18"/>
      <c r="BCH43" s="18"/>
      <c r="BCI43" s="18"/>
      <c r="BCJ43" s="18"/>
      <c r="BCK43" s="18"/>
      <c r="BCL43" s="18"/>
      <c r="BCM43" s="18"/>
      <c r="BCN43" s="18"/>
      <c r="BCO43" s="18"/>
      <c r="BCP43" s="18"/>
      <c r="BCQ43" s="18"/>
      <c r="BCR43" s="18"/>
      <c r="BCS43" s="18"/>
      <c r="BCT43" s="18"/>
      <c r="BCU43" s="18"/>
      <c r="BCV43" s="18"/>
      <c r="BCW43" s="18"/>
      <c r="BCX43" s="18"/>
      <c r="BCY43" s="18"/>
      <c r="BCZ43" s="18"/>
      <c r="BDA43" s="18"/>
      <c r="BDB43" s="18"/>
      <c r="BDC43" s="18"/>
      <c r="BDD43" s="18"/>
      <c r="BDE43" s="18"/>
      <c r="BDF43" s="18"/>
      <c r="BDG43" s="18"/>
      <c r="BDH43" s="18"/>
      <c r="BDI43" s="18"/>
      <c r="BDJ43" s="18"/>
      <c r="BDK43" s="18"/>
      <c r="BDL43" s="18"/>
      <c r="BDM43" s="18"/>
      <c r="BDN43" s="18"/>
      <c r="BDO43" s="18"/>
      <c r="BDP43" s="18"/>
      <c r="BDQ43" s="18"/>
      <c r="BDR43" s="18"/>
      <c r="BDS43" s="18"/>
      <c r="BDT43" s="18"/>
      <c r="BDU43" s="18"/>
      <c r="BDV43" s="18"/>
      <c r="BDW43" s="18"/>
      <c r="BDX43" s="18"/>
      <c r="BDY43" s="18"/>
      <c r="BDZ43" s="18"/>
      <c r="BEA43" s="18"/>
      <c r="BEB43" s="18"/>
      <c r="BEC43" s="18"/>
      <c r="BED43" s="18"/>
      <c r="BEE43" s="18"/>
      <c r="BEF43" s="18"/>
      <c r="BEG43" s="18"/>
      <c r="BEH43" s="18"/>
      <c r="BEI43" s="18"/>
      <c r="BEJ43" s="18"/>
      <c r="BEK43" s="18"/>
      <c r="BEL43" s="18"/>
      <c r="BEM43" s="18"/>
      <c r="BEN43" s="18"/>
      <c r="BEO43" s="18"/>
      <c r="BEP43" s="18"/>
      <c r="BEQ43" s="18"/>
      <c r="BER43" s="18"/>
      <c r="BES43" s="18"/>
      <c r="BET43" s="18"/>
      <c r="BEU43" s="18"/>
      <c r="BEV43" s="18"/>
      <c r="BEW43" s="18"/>
      <c r="BEX43" s="18"/>
      <c r="BEY43" s="18"/>
      <c r="BEZ43" s="18"/>
      <c r="BFA43" s="18"/>
      <c r="BFB43" s="18"/>
      <c r="BFC43" s="18"/>
      <c r="BFD43" s="18"/>
      <c r="BFE43" s="18"/>
      <c r="BFF43" s="18"/>
      <c r="BFG43" s="18"/>
      <c r="BFH43" s="18"/>
      <c r="BFI43" s="18"/>
      <c r="BFJ43" s="18"/>
      <c r="BFK43" s="18"/>
      <c r="BFL43" s="18"/>
      <c r="BFM43" s="18"/>
      <c r="BFN43" s="18"/>
      <c r="BFO43" s="18"/>
      <c r="BFP43" s="18"/>
      <c r="BFQ43" s="18"/>
      <c r="BFR43" s="18"/>
      <c r="BFS43" s="18"/>
      <c r="BFT43" s="18"/>
      <c r="BFU43" s="18"/>
      <c r="BFV43" s="18"/>
      <c r="BFW43" s="18"/>
      <c r="BFX43" s="18"/>
      <c r="BFY43" s="18"/>
      <c r="BFZ43" s="18"/>
      <c r="BGA43" s="18"/>
      <c r="BGB43" s="18"/>
      <c r="BGC43" s="18"/>
      <c r="BGD43" s="18"/>
      <c r="BGE43" s="18"/>
      <c r="BGF43" s="18"/>
      <c r="BGG43" s="18"/>
      <c r="BGH43" s="18"/>
      <c r="BGI43" s="18"/>
      <c r="BGJ43" s="18"/>
      <c r="BGK43" s="18"/>
      <c r="BGL43" s="18"/>
      <c r="BGM43" s="18"/>
      <c r="BGN43" s="18"/>
      <c r="BGO43" s="18"/>
      <c r="BGP43" s="18"/>
      <c r="BGQ43" s="18"/>
      <c r="BGR43" s="18"/>
      <c r="BGS43" s="18"/>
      <c r="BGT43" s="18"/>
      <c r="BGU43" s="18"/>
      <c r="BGV43" s="18"/>
      <c r="BGW43" s="18"/>
      <c r="BGX43" s="18"/>
      <c r="BGY43" s="18"/>
      <c r="BGZ43" s="18"/>
      <c r="BHA43" s="18"/>
      <c r="BHB43" s="18"/>
      <c r="BHC43" s="18"/>
      <c r="BHD43" s="18"/>
      <c r="BHE43" s="18"/>
      <c r="BHF43" s="18"/>
      <c r="BHG43" s="18"/>
      <c r="BHH43" s="18"/>
      <c r="BHI43" s="18"/>
      <c r="BHJ43" s="18"/>
      <c r="BHK43" s="18"/>
      <c r="BHL43" s="18"/>
      <c r="BHM43" s="18"/>
      <c r="BHN43" s="18"/>
      <c r="BHO43" s="18"/>
      <c r="BHP43" s="18"/>
      <c r="BHQ43" s="18"/>
      <c r="BHR43" s="18"/>
      <c r="BHS43" s="18"/>
      <c r="BHT43" s="18"/>
      <c r="BHU43" s="18"/>
      <c r="BHV43" s="18"/>
      <c r="BHW43" s="18"/>
      <c r="BHX43" s="18"/>
      <c r="BHY43" s="18"/>
      <c r="BHZ43" s="18"/>
      <c r="BIA43" s="18"/>
      <c r="BIB43" s="18"/>
      <c r="BIC43" s="18"/>
      <c r="BID43" s="18"/>
      <c r="BIE43" s="18"/>
      <c r="BIF43" s="18"/>
      <c r="BIG43" s="18"/>
      <c r="BIH43" s="18"/>
      <c r="BII43" s="18"/>
      <c r="BIJ43" s="18"/>
      <c r="BIK43" s="18"/>
      <c r="BIL43" s="18"/>
      <c r="BIM43" s="18"/>
      <c r="BIN43" s="18"/>
      <c r="BIO43" s="18"/>
      <c r="BIP43" s="18"/>
      <c r="BIQ43" s="18"/>
      <c r="BIR43" s="18"/>
      <c r="BIS43" s="18"/>
      <c r="BIT43" s="18"/>
      <c r="BIU43" s="18"/>
      <c r="BIV43" s="18"/>
      <c r="BIW43" s="18"/>
      <c r="BIX43" s="18"/>
      <c r="BIY43" s="18"/>
      <c r="BIZ43" s="18"/>
      <c r="BJA43" s="18"/>
      <c r="BJB43" s="18"/>
      <c r="BJC43" s="18"/>
      <c r="BJD43" s="18"/>
      <c r="BJE43" s="18"/>
      <c r="BJF43" s="18"/>
      <c r="BJG43" s="18"/>
      <c r="BJH43" s="18"/>
      <c r="BJI43" s="18"/>
      <c r="BJJ43" s="18"/>
      <c r="BJK43" s="18"/>
      <c r="BJL43" s="18"/>
      <c r="BJM43" s="18"/>
      <c r="BJN43" s="18"/>
      <c r="BJO43" s="18"/>
      <c r="BJP43" s="18"/>
      <c r="BJQ43" s="18"/>
      <c r="BJR43" s="18"/>
      <c r="BJS43" s="18"/>
      <c r="BJT43" s="18"/>
      <c r="BJU43" s="18"/>
      <c r="BJV43" s="18"/>
      <c r="BJW43" s="18"/>
      <c r="BJX43" s="18"/>
      <c r="BJY43" s="18"/>
      <c r="BJZ43" s="18"/>
      <c r="BKA43" s="18"/>
      <c r="BKB43" s="18"/>
      <c r="BKC43" s="18"/>
      <c r="BKD43" s="18"/>
      <c r="BKE43" s="18"/>
      <c r="BKF43" s="18"/>
      <c r="BKG43" s="18"/>
      <c r="BKH43" s="18"/>
      <c r="BKI43" s="18"/>
      <c r="BKJ43" s="18"/>
      <c r="BKK43" s="18"/>
      <c r="BKL43" s="18"/>
      <c r="BKM43" s="18"/>
      <c r="BKN43" s="18"/>
      <c r="BKO43" s="18"/>
      <c r="BKP43" s="18"/>
      <c r="BKQ43" s="18"/>
      <c r="BKR43" s="18"/>
      <c r="BKS43" s="18"/>
      <c r="BKT43" s="18"/>
      <c r="BKU43" s="18"/>
      <c r="BKV43" s="18"/>
      <c r="BKW43" s="18"/>
      <c r="BKX43" s="18"/>
      <c r="BKY43" s="18"/>
      <c r="BKZ43" s="18"/>
      <c r="BLA43" s="18"/>
      <c r="BLB43" s="18"/>
      <c r="BLC43" s="18"/>
      <c r="BLD43" s="18"/>
      <c r="BLE43" s="18"/>
      <c r="BLF43" s="18"/>
      <c r="BLG43" s="18"/>
      <c r="BLH43" s="18"/>
      <c r="BLI43" s="18"/>
      <c r="BLJ43" s="18"/>
      <c r="BLK43" s="18"/>
      <c r="BLL43" s="18"/>
      <c r="BLM43" s="18"/>
      <c r="BLN43" s="18"/>
      <c r="BLO43" s="18"/>
      <c r="BLP43" s="18"/>
      <c r="BLQ43" s="18"/>
      <c r="BLR43" s="18"/>
      <c r="BLS43" s="18"/>
      <c r="BLT43" s="18"/>
      <c r="BLU43" s="18"/>
      <c r="BLV43" s="18"/>
      <c r="BLW43" s="18"/>
      <c r="BLX43" s="18"/>
      <c r="BLY43" s="18"/>
      <c r="BLZ43" s="18"/>
      <c r="BMA43" s="18"/>
      <c r="BMB43" s="18"/>
      <c r="BMC43" s="18"/>
      <c r="BMD43" s="18"/>
      <c r="BME43" s="18"/>
      <c r="BMF43" s="18"/>
      <c r="BMG43" s="18"/>
      <c r="BMH43" s="18"/>
      <c r="BMI43" s="18"/>
      <c r="BMJ43" s="18"/>
      <c r="BMK43" s="18"/>
      <c r="BML43" s="18"/>
      <c r="BMM43" s="18"/>
      <c r="BMN43" s="18"/>
      <c r="BMO43" s="18"/>
      <c r="BMP43" s="18"/>
      <c r="BMQ43" s="18"/>
      <c r="BMR43" s="18"/>
      <c r="BMS43" s="18"/>
      <c r="BMT43" s="18"/>
      <c r="BMU43" s="18"/>
      <c r="BMV43" s="18"/>
      <c r="BMW43" s="18"/>
      <c r="BMX43" s="18"/>
      <c r="BMY43" s="18"/>
      <c r="BMZ43" s="18"/>
      <c r="BNA43" s="18"/>
      <c r="BNB43" s="18"/>
      <c r="BNC43" s="18"/>
      <c r="BND43" s="18"/>
      <c r="BNE43" s="18"/>
      <c r="BNF43" s="18"/>
      <c r="BNG43" s="18"/>
      <c r="BNH43" s="18"/>
      <c r="BNI43" s="18"/>
      <c r="BNJ43" s="18"/>
      <c r="BNK43" s="18"/>
      <c r="BNL43" s="18"/>
      <c r="BNM43" s="18"/>
      <c r="BNN43" s="18"/>
      <c r="BNO43" s="18"/>
      <c r="BNP43" s="18"/>
      <c r="BNQ43" s="18"/>
      <c r="BNR43" s="18"/>
      <c r="BNS43" s="18"/>
      <c r="BNT43" s="18"/>
      <c r="BNU43" s="18"/>
      <c r="BNV43" s="18"/>
      <c r="BNW43" s="18"/>
      <c r="BNX43" s="18"/>
      <c r="BNY43" s="18"/>
      <c r="BNZ43" s="18"/>
      <c r="BOA43" s="18"/>
      <c r="BOB43" s="18"/>
      <c r="BOC43" s="18"/>
      <c r="BOD43" s="18"/>
      <c r="BOE43" s="18"/>
      <c r="BOF43" s="18"/>
      <c r="BOG43" s="18"/>
      <c r="BOH43" s="18"/>
      <c r="BOI43" s="18"/>
      <c r="BOJ43" s="18"/>
      <c r="BOK43" s="18"/>
      <c r="BOL43" s="18"/>
      <c r="BOM43" s="18"/>
      <c r="BON43" s="18"/>
      <c r="BOO43" s="18"/>
      <c r="BOP43" s="18"/>
      <c r="BOQ43" s="18"/>
      <c r="BOR43" s="18"/>
      <c r="BOS43" s="18"/>
      <c r="BOT43" s="18"/>
      <c r="BOU43" s="18"/>
      <c r="BOV43" s="18"/>
      <c r="BOW43" s="18"/>
      <c r="BOX43" s="18"/>
      <c r="BOY43" s="18"/>
      <c r="BOZ43" s="18"/>
      <c r="BPA43" s="18"/>
      <c r="BPB43" s="18"/>
      <c r="BPC43" s="18"/>
      <c r="BPD43" s="18"/>
      <c r="BPE43" s="18"/>
      <c r="BPF43" s="18"/>
      <c r="BPG43" s="18"/>
      <c r="BPH43" s="18"/>
      <c r="BPI43" s="18"/>
      <c r="BPJ43" s="18"/>
      <c r="BPK43" s="18"/>
      <c r="BPL43" s="18"/>
      <c r="BPM43" s="18"/>
      <c r="BPN43" s="18"/>
      <c r="BPO43" s="18"/>
      <c r="BPP43" s="18"/>
      <c r="BPQ43" s="18"/>
      <c r="BPR43" s="18"/>
      <c r="BPS43" s="18"/>
      <c r="BPT43" s="18"/>
      <c r="BPU43" s="18"/>
      <c r="BPV43" s="18"/>
      <c r="BPW43" s="18"/>
      <c r="BPX43" s="18"/>
      <c r="BPY43" s="18"/>
      <c r="BPZ43" s="18"/>
      <c r="BQA43" s="18"/>
      <c r="BQB43" s="18"/>
      <c r="BQC43" s="18"/>
      <c r="BQD43" s="18"/>
      <c r="BQE43" s="18"/>
      <c r="BQF43" s="18"/>
      <c r="BQG43" s="18"/>
      <c r="BQH43" s="18"/>
      <c r="BQI43" s="18"/>
      <c r="BQJ43" s="18"/>
      <c r="BQK43" s="18"/>
      <c r="BQL43" s="18"/>
      <c r="BQM43" s="18"/>
      <c r="BQN43" s="18"/>
      <c r="BQO43" s="18"/>
      <c r="BQP43" s="18"/>
      <c r="BQQ43" s="18"/>
      <c r="BQR43" s="18"/>
      <c r="BQS43" s="18"/>
      <c r="BQT43" s="18"/>
      <c r="BQU43" s="18"/>
      <c r="BQV43" s="18"/>
      <c r="BQW43" s="18"/>
      <c r="BQX43" s="18"/>
      <c r="BQY43" s="18"/>
      <c r="BQZ43" s="18"/>
      <c r="BRA43" s="18"/>
      <c r="BRB43" s="18"/>
      <c r="BRC43" s="18"/>
      <c r="BRD43" s="18"/>
      <c r="BRE43" s="18"/>
      <c r="BRF43" s="18"/>
      <c r="BRG43" s="18"/>
      <c r="BRH43" s="18"/>
      <c r="BRI43" s="18"/>
      <c r="BRJ43" s="18"/>
      <c r="BRK43" s="18"/>
      <c r="BRL43" s="18"/>
      <c r="BRM43" s="18"/>
      <c r="BRN43" s="18"/>
      <c r="BRO43" s="18"/>
      <c r="BRP43" s="18"/>
      <c r="BRQ43" s="18"/>
      <c r="BRR43" s="18"/>
      <c r="BRS43" s="18"/>
      <c r="BRT43" s="18"/>
      <c r="BRU43" s="18"/>
      <c r="BRV43" s="18"/>
      <c r="BRW43" s="18"/>
      <c r="BRX43" s="18"/>
      <c r="BRY43" s="18"/>
      <c r="BRZ43" s="18"/>
      <c r="BSA43" s="18"/>
      <c r="BSB43" s="18"/>
      <c r="BSC43" s="18"/>
      <c r="BSD43" s="18"/>
      <c r="BSE43" s="18"/>
      <c r="BSF43" s="18"/>
      <c r="BSG43" s="18"/>
      <c r="BSH43" s="18"/>
      <c r="BSI43" s="18"/>
      <c r="BSJ43" s="18"/>
      <c r="BSK43" s="18"/>
      <c r="BSL43" s="18"/>
      <c r="BSM43" s="18"/>
      <c r="BSN43" s="18"/>
      <c r="BSO43" s="18"/>
      <c r="BSP43" s="18"/>
      <c r="BSQ43" s="18"/>
      <c r="BSR43" s="18"/>
      <c r="BSS43" s="18"/>
      <c r="BST43" s="18"/>
      <c r="BSU43" s="18"/>
      <c r="BSV43" s="18"/>
      <c r="BSW43" s="18"/>
      <c r="BSX43" s="18"/>
      <c r="BSY43" s="18"/>
      <c r="BSZ43" s="18"/>
      <c r="BTA43" s="18"/>
      <c r="BTB43" s="18"/>
      <c r="BTC43" s="18"/>
      <c r="BTD43" s="18"/>
      <c r="BTE43" s="18"/>
      <c r="BTF43" s="18"/>
      <c r="BTG43" s="18"/>
      <c r="BTH43" s="18"/>
      <c r="BTI43" s="18"/>
      <c r="BTJ43" s="18"/>
      <c r="BTK43" s="18"/>
      <c r="BTL43" s="18"/>
      <c r="BTM43" s="18"/>
      <c r="BTN43" s="18"/>
      <c r="BTO43" s="18"/>
      <c r="BTP43" s="18"/>
      <c r="BTQ43" s="18"/>
      <c r="BTR43" s="18"/>
      <c r="BTS43" s="18"/>
      <c r="BTT43" s="18"/>
      <c r="BTU43" s="18"/>
      <c r="BTV43" s="18"/>
      <c r="BTW43" s="18"/>
      <c r="BTX43" s="18"/>
      <c r="BTY43" s="18"/>
      <c r="BTZ43" s="18"/>
      <c r="BUA43" s="18"/>
      <c r="BUB43" s="18"/>
      <c r="BUC43" s="18"/>
      <c r="BUD43" s="18"/>
      <c r="BUE43" s="18"/>
      <c r="BUF43" s="18"/>
      <c r="BUG43" s="18"/>
      <c r="BUH43" s="18"/>
      <c r="BUI43" s="18"/>
      <c r="BUJ43" s="18"/>
      <c r="BUK43" s="18"/>
      <c r="BUL43" s="18"/>
      <c r="BUM43" s="18"/>
      <c r="BUN43" s="18"/>
      <c r="BUO43" s="18"/>
      <c r="BUP43" s="18"/>
      <c r="BUQ43" s="18"/>
      <c r="BUR43" s="18"/>
      <c r="BUS43" s="18"/>
      <c r="BUT43" s="18"/>
      <c r="BUU43" s="18"/>
      <c r="BUV43" s="18"/>
      <c r="BUW43" s="18"/>
      <c r="BUX43" s="18"/>
      <c r="BUY43" s="18"/>
      <c r="BUZ43" s="18"/>
      <c r="BVA43" s="18"/>
      <c r="BVB43" s="18"/>
      <c r="BVC43" s="18"/>
      <c r="BVD43" s="18"/>
      <c r="BVE43" s="18"/>
      <c r="BVF43" s="18"/>
      <c r="BVG43" s="18"/>
      <c r="BVH43" s="18"/>
      <c r="BVI43" s="18"/>
      <c r="BVJ43" s="18"/>
      <c r="BVK43" s="18"/>
      <c r="BVL43" s="18"/>
      <c r="BVM43" s="18"/>
      <c r="BVN43" s="18"/>
      <c r="BVO43" s="18"/>
      <c r="BVP43" s="18"/>
      <c r="BVQ43" s="18"/>
      <c r="BVR43" s="18"/>
      <c r="BVS43" s="18"/>
      <c r="BVT43" s="18"/>
      <c r="BVU43" s="18"/>
      <c r="BVV43" s="18"/>
      <c r="BVW43" s="18"/>
      <c r="BVX43" s="18"/>
      <c r="BVY43" s="18"/>
      <c r="BVZ43" s="18"/>
      <c r="BWA43" s="18"/>
      <c r="BWB43" s="18"/>
      <c r="BWC43" s="18"/>
      <c r="BWD43" s="18"/>
      <c r="BWE43" s="18"/>
      <c r="BWF43" s="18"/>
      <c r="BWG43" s="18"/>
      <c r="BWH43" s="18"/>
      <c r="BWI43" s="18"/>
      <c r="BWJ43" s="18"/>
      <c r="BWK43" s="18"/>
      <c r="BWL43" s="18"/>
      <c r="BWM43" s="18"/>
      <c r="BWN43" s="18"/>
      <c r="BWO43" s="18"/>
      <c r="BWP43" s="18"/>
      <c r="BWQ43" s="18"/>
      <c r="BWR43" s="18"/>
      <c r="BWS43" s="18"/>
      <c r="BWT43" s="18"/>
      <c r="BWU43" s="18"/>
      <c r="BWV43" s="18"/>
      <c r="BWW43" s="18"/>
      <c r="BWX43" s="18"/>
      <c r="BWY43" s="18"/>
      <c r="BWZ43" s="18"/>
      <c r="BXA43" s="18"/>
      <c r="BXB43" s="18"/>
      <c r="BXC43" s="18"/>
      <c r="BXD43" s="18"/>
      <c r="BXE43" s="18"/>
      <c r="BXF43" s="18"/>
      <c r="BXG43" s="18"/>
      <c r="BXH43" s="18"/>
      <c r="BXI43" s="18"/>
      <c r="BXJ43" s="18"/>
      <c r="BXK43" s="18"/>
      <c r="BXL43" s="18"/>
      <c r="BXM43" s="18"/>
      <c r="BXN43" s="18"/>
      <c r="BXO43" s="18"/>
      <c r="BXP43" s="18"/>
      <c r="BXQ43" s="18"/>
      <c r="BXR43" s="18"/>
      <c r="BXS43" s="18"/>
      <c r="BXT43" s="18"/>
      <c r="BXU43" s="18"/>
      <c r="BXV43" s="18"/>
      <c r="BXW43" s="18"/>
      <c r="BXX43" s="18"/>
      <c r="BXY43" s="18"/>
      <c r="BXZ43" s="18"/>
      <c r="BYA43" s="18"/>
      <c r="BYB43" s="18"/>
      <c r="BYC43" s="18"/>
      <c r="BYD43" s="18"/>
      <c r="BYE43" s="18"/>
      <c r="BYF43" s="18"/>
      <c r="BYG43" s="18"/>
      <c r="BYH43" s="18"/>
      <c r="BYI43" s="18"/>
      <c r="BYJ43" s="18"/>
      <c r="BYK43" s="18"/>
      <c r="BYL43" s="18"/>
      <c r="BYM43" s="18"/>
      <c r="BYN43" s="18"/>
      <c r="BYO43" s="18"/>
      <c r="BYP43" s="18"/>
      <c r="BYQ43" s="18"/>
      <c r="BYR43" s="18"/>
      <c r="BYS43" s="18"/>
      <c r="BYT43" s="18"/>
      <c r="BYU43" s="18"/>
      <c r="BYV43" s="18"/>
      <c r="BYW43" s="18"/>
      <c r="BYX43" s="18"/>
      <c r="BYY43" s="18"/>
      <c r="BYZ43" s="18"/>
      <c r="BZA43" s="18"/>
      <c r="BZB43" s="18"/>
      <c r="BZC43" s="18"/>
      <c r="BZD43" s="18"/>
      <c r="BZE43" s="18"/>
      <c r="BZF43" s="18"/>
      <c r="BZG43" s="18"/>
      <c r="BZH43" s="18"/>
      <c r="BZI43" s="18"/>
      <c r="BZJ43" s="18"/>
      <c r="BZK43" s="18"/>
      <c r="BZL43" s="18"/>
      <c r="BZM43" s="18"/>
      <c r="BZN43" s="18"/>
      <c r="BZO43" s="18"/>
      <c r="BZP43" s="18"/>
      <c r="BZQ43" s="18"/>
      <c r="BZR43" s="18"/>
      <c r="BZS43" s="18"/>
      <c r="BZT43" s="18"/>
      <c r="BZU43" s="18"/>
      <c r="BZV43" s="18"/>
      <c r="BZW43" s="18"/>
      <c r="BZX43" s="18"/>
      <c r="BZY43" s="18"/>
      <c r="BZZ43" s="18"/>
      <c r="CAA43" s="18"/>
      <c r="CAB43" s="18"/>
      <c r="CAC43" s="18"/>
      <c r="CAD43" s="18"/>
      <c r="CAE43" s="18"/>
      <c r="CAF43" s="18"/>
      <c r="CAG43" s="18"/>
      <c r="CAH43" s="18"/>
      <c r="CAI43" s="18"/>
      <c r="CAJ43" s="18"/>
      <c r="CAK43" s="18"/>
      <c r="CAL43" s="18"/>
      <c r="CAM43" s="18"/>
      <c r="CAN43" s="18"/>
      <c r="CAO43" s="18"/>
      <c r="CAP43" s="18"/>
      <c r="CAQ43" s="18"/>
      <c r="CAR43" s="18"/>
      <c r="CAS43" s="18"/>
      <c r="CAT43" s="18"/>
      <c r="CAU43" s="18"/>
      <c r="CAV43" s="18"/>
      <c r="CAW43" s="18"/>
      <c r="CAX43" s="18"/>
      <c r="CAY43" s="18"/>
      <c r="CAZ43" s="18"/>
      <c r="CBA43" s="18"/>
      <c r="CBB43" s="18"/>
      <c r="CBC43" s="18"/>
      <c r="CBD43" s="18"/>
      <c r="CBE43" s="18"/>
      <c r="CBF43" s="18"/>
      <c r="CBG43" s="18"/>
      <c r="CBH43" s="18"/>
      <c r="CBI43" s="18"/>
      <c r="CBJ43" s="18"/>
      <c r="CBK43" s="18"/>
      <c r="CBL43" s="18"/>
      <c r="CBM43" s="18"/>
      <c r="CBN43" s="18"/>
      <c r="CBO43" s="18"/>
      <c r="CBP43" s="18"/>
      <c r="CBQ43" s="18"/>
      <c r="CBR43" s="18"/>
      <c r="CBS43" s="18"/>
      <c r="CBT43" s="18"/>
      <c r="CBU43" s="18"/>
      <c r="CBV43" s="18"/>
      <c r="CBW43" s="18"/>
      <c r="CBX43" s="18"/>
      <c r="CBY43" s="18"/>
      <c r="CBZ43" s="18"/>
      <c r="CCA43" s="18"/>
      <c r="CCB43" s="18"/>
      <c r="CCC43" s="18"/>
      <c r="CCD43" s="18"/>
      <c r="CCE43" s="18"/>
      <c r="CCF43" s="18"/>
      <c r="CCG43" s="18"/>
      <c r="CCH43" s="18"/>
      <c r="CCI43" s="18"/>
      <c r="CCJ43" s="18"/>
      <c r="CCK43" s="18"/>
      <c r="CCL43" s="18"/>
      <c r="CCM43" s="18"/>
      <c r="CCN43" s="18"/>
      <c r="CCO43" s="18"/>
      <c r="CCP43" s="18"/>
      <c r="CCQ43" s="18"/>
      <c r="CCR43" s="18"/>
      <c r="CCS43" s="18"/>
      <c r="CCT43" s="18"/>
      <c r="CCU43" s="18"/>
      <c r="CCV43" s="18"/>
      <c r="CCW43" s="18"/>
      <c r="CCX43" s="18"/>
      <c r="CCY43" s="18"/>
      <c r="CCZ43" s="18"/>
      <c r="CDA43" s="18"/>
      <c r="CDB43" s="18"/>
      <c r="CDC43" s="18"/>
      <c r="CDD43" s="18"/>
      <c r="CDE43" s="18"/>
      <c r="CDF43" s="18"/>
      <c r="CDG43" s="18"/>
      <c r="CDH43" s="18"/>
      <c r="CDI43" s="18"/>
      <c r="CDJ43" s="18"/>
      <c r="CDK43" s="18"/>
      <c r="CDL43" s="18"/>
      <c r="CDM43" s="18"/>
      <c r="CDN43" s="18"/>
      <c r="CDO43" s="18"/>
      <c r="CDP43" s="18"/>
      <c r="CDQ43" s="18"/>
      <c r="CDR43" s="18"/>
      <c r="CDS43" s="18"/>
      <c r="CDT43" s="18"/>
      <c r="CDU43" s="18"/>
      <c r="CDV43" s="18"/>
      <c r="CDW43" s="18"/>
      <c r="CDX43" s="18"/>
      <c r="CDY43" s="18"/>
      <c r="CDZ43" s="18"/>
      <c r="CEA43" s="18"/>
      <c r="CEB43" s="18"/>
      <c r="CEC43" s="18"/>
      <c r="CED43" s="18"/>
      <c r="CEE43" s="18"/>
      <c r="CEF43" s="18"/>
      <c r="CEG43" s="18"/>
      <c r="CEH43" s="18"/>
      <c r="CEI43" s="18"/>
      <c r="CEJ43" s="18"/>
      <c r="CEK43" s="18"/>
      <c r="CEL43" s="18"/>
      <c r="CEM43" s="18"/>
      <c r="CEN43" s="18"/>
      <c r="CEO43" s="18"/>
      <c r="CEP43" s="18"/>
      <c r="CEQ43" s="18"/>
      <c r="CER43" s="18"/>
      <c r="CES43" s="18"/>
      <c r="CET43" s="18"/>
      <c r="CEU43" s="18"/>
      <c r="CEV43" s="18"/>
      <c r="CEW43" s="18"/>
      <c r="CEX43" s="18"/>
      <c r="CEY43" s="18"/>
      <c r="CEZ43" s="18"/>
      <c r="CFA43" s="18"/>
      <c r="CFB43" s="18"/>
      <c r="CFC43" s="18"/>
      <c r="CFD43" s="18"/>
      <c r="CFE43" s="18"/>
      <c r="CFF43" s="18"/>
      <c r="CFG43" s="18"/>
      <c r="CFH43" s="18"/>
      <c r="CFI43" s="18"/>
      <c r="CFJ43" s="18"/>
      <c r="CFK43" s="18"/>
      <c r="CFL43" s="18"/>
      <c r="CFM43" s="18"/>
      <c r="CFN43" s="18"/>
      <c r="CFO43" s="18"/>
      <c r="CFP43" s="18"/>
      <c r="CFQ43" s="18"/>
      <c r="CFR43" s="18"/>
      <c r="CFS43" s="18"/>
      <c r="CFT43" s="18"/>
      <c r="CFU43" s="18"/>
      <c r="CFV43" s="18"/>
      <c r="CFW43" s="18"/>
      <c r="CFX43" s="18"/>
      <c r="CFY43" s="18"/>
      <c r="CFZ43" s="18"/>
      <c r="CGA43" s="18"/>
      <c r="CGB43" s="18"/>
      <c r="CGC43" s="18"/>
      <c r="CGD43" s="18"/>
      <c r="CGE43" s="18"/>
      <c r="CGF43" s="18"/>
      <c r="CGG43" s="18"/>
      <c r="CGH43" s="18"/>
      <c r="CGI43" s="18"/>
      <c r="CGJ43" s="18"/>
      <c r="CGK43" s="18"/>
      <c r="CGL43" s="18"/>
      <c r="CGM43" s="18"/>
      <c r="CGN43" s="18"/>
      <c r="CGO43" s="18"/>
      <c r="CGP43" s="18"/>
      <c r="CGQ43" s="18"/>
      <c r="CGR43" s="18"/>
      <c r="CGS43" s="18"/>
      <c r="CGT43" s="18"/>
      <c r="CGU43" s="18"/>
      <c r="CGV43" s="18"/>
      <c r="CGW43" s="18"/>
      <c r="CGX43" s="18"/>
      <c r="CGY43" s="18"/>
      <c r="CGZ43" s="18"/>
      <c r="CHA43" s="18"/>
      <c r="CHB43" s="18"/>
      <c r="CHC43" s="18"/>
      <c r="CHD43" s="18"/>
      <c r="CHE43" s="18"/>
      <c r="CHF43" s="18"/>
      <c r="CHG43" s="18"/>
      <c r="CHH43" s="18"/>
      <c r="CHI43" s="18"/>
      <c r="CHJ43" s="18"/>
      <c r="CHK43" s="18"/>
      <c r="CHL43" s="18"/>
      <c r="CHM43" s="18"/>
      <c r="CHN43" s="18"/>
      <c r="CHO43" s="18"/>
      <c r="CHP43" s="18"/>
      <c r="CHQ43" s="18"/>
      <c r="CHR43" s="18"/>
      <c r="CHS43" s="18"/>
      <c r="CHT43" s="18"/>
      <c r="CHU43" s="18"/>
      <c r="CHV43" s="18"/>
      <c r="CHW43" s="18"/>
      <c r="CHX43" s="18"/>
      <c r="CHY43" s="18"/>
      <c r="CHZ43" s="18"/>
      <c r="CIA43" s="18"/>
      <c r="CIB43" s="18"/>
      <c r="CIC43" s="18"/>
      <c r="CID43" s="18"/>
      <c r="CIE43" s="18"/>
      <c r="CIF43" s="18"/>
      <c r="CIG43" s="18"/>
      <c r="CIH43" s="18"/>
      <c r="CII43" s="18"/>
      <c r="CIJ43" s="18"/>
      <c r="CIK43" s="18"/>
      <c r="CIL43" s="18"/>
      <c r="CIM43" s="18"/>
      <c r="CIN43" s="18"/>
      <c r="CIO43" s="18"/>
      <c r="CIP43" s="18"/>
      <c r="CIQ43" s="18"/>
      <c r="CIR43" s="18"/>
      <c r="CIS43" s="18"/>
      <c r="CIT43" s="18"/>
      <c r="CIU43" s="18"/>
      <c r="CIV43" s="18"/>
      <c r="CIW43" s="18"/>
      <c r="CIX43" s="18"/>
      <c r="CIY43" s="18"/>
      <c r="CIZ43" s="18"/>
      <c r="CJA43" s="18"/>
      <c r="CJB43" s="18"/>
      <c r="CJC43" s="18"/>
      <c r="CJD43" s="18"/>
      <c r="CJE43" s="18"/>
      <c r="CJF43" s="18"/>
      <c r="CJG43" s="18"/>
      <c r="CJH43" s="18"/>
      <c r="CJI43" s="18"/>
      <c r="CJJ43" s="18"/>
      <c r="CJK43" s="18"/>
      <c r="CJL43" s="18"/>
      <c r="CJM43" s="18"/>
      <c r="CJN43" s="18"/>
      <c r="CJO43" s="18"/>
      <c r="CJP43" s="18"/>
      <c r="CJQ43" s="18"/>
      <c r="CJR43" s="18"/>
      <c r="CJS43" s="18"/>
      <c r="CJT43" s="18"/>
      <c r="CJU43" s="18"/>
      <c r="CJV43" s="18"/>
      <c r="CJW43" s="18"/>
      <c r="CJX43" s="18"/>
      <c r="CJY43" s="18"/>
      <c r="CJZ43" s="18"/>
      <c r="CKA43" s="18"/>
      <c r="CKB43" s="18"/>
      <c r="CKC43" s="18"/>
      <c r="CKD43" s="18"/>
      <c r="CKE43" s="18"/>
      <c r="CKF43" s="18"/>
      <c r="CKG43" s="18"/>
      <c r="CKH43" s="18"/>
      <c r="CKI43" s="18"/>
      <c r="CKJ43" s="18"/>
      <c r="CKK43" s="18"/>
      <c r="CKL43" s="18"/>
      <c r="CKM43" s="18"/>
      <c r="CKN43" s="18"/>
      <c r="CKO43" s="18"/>
      <c r="CKP43" s="18"/>
      <c r="CKQ43" s="18"/>
      <c r="CKR43" s="18"/>
      <c r="CKS43" s="18"/>
      <c r="CKT43" s="18"/>
      <c r="CKU43" s="18"/>
      <c r="CKV43" s="18"/>
      <c r="CKW43" s="18"/>
      <c r="CKX43" s="18"/>
      <c r="CKY43" s="18"/>
      <c r="CKZ43" s="18"/>
      <c r="CLA43" s="18"/>
      <c r="CLB43" s="18"/>
      <c r="CLC43" s="18"/>
      <c r="CLD43" s="18"/>
      <c r="CLE43" s="18"/>
      <c r="CLF43" s="18"/>
      <c r="CLG43" s="18"/>
      <c r="CLH43" s="18"/>
      <c r="CLI43" s="18"/>
      <c r="CLJ43" s="18"/>
      <c r="CLK43" s="18"/>
      <c r="CLL43" s="18"/>
      <c r="CLM43" s="18"/>
      <c r="CLN43" s="18"/>
      <c r="CLO43" s="18"/>
      <c r="CLP43" s="18"/>
      <c r="CLQ43" s="18"/>
      <c r="CLR43" s="18"/>
      <c r="CLS43" s="18"/>
      <c r="CLT43" s="18"/>
      <c r="CLU43" s="18"/>
      <c r="CLV43" s="18"/>
      <c r="CLW43" s="18"/>
      <c r="CLX43" s="18"/>
      <c r="CLY43" s="18"/>
      <c r="CLZ43" s="18"/>
      <c r="CMA43" s="18"/>
      <c r="CMB43" s="18"/>
      <c r="CMC43" s="18"/>
      <c r="CMD43" s="18"/>
      <c r="CME43" s="18"/>
      <c r="CMF43" s="18"/>
      <c r="CMG43" s="18"/>
      <c r="CMH43" s="18"/>
      <c r="CMI43" s="18"/>
      <c r="CMJ43" s="18"/>
      <c r="CMK43" s="18"/>
      <c r="CML43" s="18"/>
      <c r="CMM43" s="18"/>
      <c r="CMN43" s="18"/>
      <c r="CMO43" s="18"/>
      <c r="CMP43" s="18"/>
      <c r="CMQ43" s="18"/>
      <c r="CMR43" s="18"/>
      <c r="CMS43" s="18"/>
      <c r="CMT43" s="18"/>
      <c r="CMU43" s="18"/>
      <c r="CMV43" s="18"/>
      <c r="CMW43" s="18"/>
      <c r="CMX43" s="18"/>
      <c r="CMY43" s="18"/>
      <c r="CMZ43" s="18"/>
      <c r="CNA43" s="18"/>
      <c r="CNB43" s="18"/>
      <c r="CNC43" s="18"/>
      <c r="CND43" s="18"/>
      <c r="CNE43" s="18"/>
      <c r="CNF43" s="18"/>
      <c r="CNG43" s="18"/>
      <c r="CNH43" s="18"/>
      <c r="CNI43" s="18"/>
      <c r="CNJ43" s="18"/>
      <c r="CNK43" s="18"/>
      <c r="CNL43" s="18"/>
      <c r="CNM43" s="18"/>
      <c r="CNN43" s="18"/>
      <c r="CNO43" s="18"/>
      <c r="CNP43" s="18"/>
      <c r="CNQ43" s="18"/>
      <c r="CNR43" s="18"/>
      <c r="CNS43" s="18"/>
      <c r="CNT43" s="18"/>
      <c r="CNU43" s="18"/>
      <c r="CNV43" s="18"/>
      <c r="CNW43" s="18"/>
      <c r="CNX43" s="18"/>
      <c r="CNY43" s="18"/>
      <c r="CNZ43" s="18"/>
      <c r="COA43" s="18"/>
      <c r="COB43" s="18"/>
      <c r="COC43" s="18"/>
      <c r="COD43" s="18"/>
      <c r="COE43" s="18"/>
      <c r="COF43" s="18"/>
      <c r="COG43" s="18"/>
      <c r="COH43" s="18"/>
      <c r="COI43" s="18"/>
      <c r="COJ43" s="18"/>
      <c r="COK43" s="18"/>
      <c r="COL43" s="18"/>
      <c r="COM43" s="18"/>
      <c r="CON43" s="18"/>
      <c r="COO43" s="18"/>
      <c r="COP43" s="18"/>
      <c r="COQ43" s="18"/>
      <c r="COR43" s="18"/>
      <c r="COS43" s="18"/>
      <c r="COT43" s="18"/>
      <c r="COU43" s="18"/>
      <c r="COV43" s="18"/>
      <c r="COW43" s="18"/>
      <c r="COX43" s="18"/>
      <c r="COY43" s="18"/>
      <c r="COZ43" s="18"/>
      <c r="CPA43" s="18"/>
      <c r="CPB43" s="18"/>
      <c r="CPC43" s="18"/>
      <c r="CPD43" s="18"/>
      <c r="CPE43" s="18"/>
      <c r="CPF43" s="18"/>
      <c r="CPG43" s="18"/>
      <c r="CPH43" s="18"/>
      <c r="CPI43" s="18"/>
      <c r="CPJ43" s="18"/>
      <c r="CPK43" s="18"/>
      <c r="CPL43" s="18"/>
      <c r="CPM43" s="18"/>
      <c r="CPN43" s="18"/>
      <c r="CPO43" s="18"/>
      <c r="CPP43" s="18"/>
      <c r="CPQ43" s="18"/>
      <c r="CPR43" s="18"/>
      <c r="CPS43" s="18"/>
      <c r="CPT43" s="18"/>
      <c r="CPU43" s="18"/>
      <c r="CPV43" s="18"/>
      <c r="CPW43" s="18"/>
      <c r="CPX43" s="18"/>
      <c r="CPY43" s="18"/>
      <c r="CPZ43" s="18"/>
      <c r="CQA43" s="18"/>
      <c r="CQB43" s="18"/>
      <c r="CQC43" s="18"/>
      <c r="CQD43" s="18"/>
      <c r="CQE43" s="18"/>
      <c r="CQF43" s="18"/>
      <c r="CQG43" s="18"/>
      <c r="CQH43" s="18"/>
      <c r="CQI43" s="18"/>
      <c r="CQJ43" s="18"/>
      <c r="CQK43" s="18"/>
      <c r="CQL43" s="18"/>
      <c r="CQM43" s="18"/>
      <c r="CQN43" s="18"/>
      <c r="CQO43" s="18"/>
      <c r="CQP43" s="18"/>
      <c r="CQQ43" s="18"/>
      <c r="CQR43" s="18"/>
      <c r="CQS43" s="18"/>
      <c r="CQT43" s="18"/>
      <c r="CQU43" s="18"/>
      <c r="CQV43" s="18"/>
      <c r="CQW43" s="18"/>
      <c r="CQX43" s="18"/>
      <c r="CQY43" s="18"/>
      <c r="CQZ43" s="18"/>
      <c r="CRA43" s="18"/>
      <c r="CRB43" s="18"/>
      <c r="CRC43" s="18"/>
      <c r="CRD43" s="18"/>
      <c r="CRE43" s="18"/>
      <c r="CRF43" s="18"/>
      <c r="CRG43" s="18"/>
      <c r="CRH43" s="18"/>
      <c r="CRI43" s="18"/>
      <c r="CRJ43" s="18"/>
      <c r="CRK43" s="18"/>
      <c r="CRL43" s="18"/>
      <c r="CRM43" s="18"/>
      <c r="CRN43" s="18"/>
      <c r="CRO43" s="18"/>
      <c r="CRP43" s="18"/>
      <c r="CRQ43" s="18"/>
      <c r="CRR43" s="18"/>
      <c r="CRS43" s="18"/>
      <c r="CRT43" s="18"/>
      <c r="CRU43" s="18"/>
      <c r="CRV43" s="18"/>
      <c r="CRW43" s="18"/>
      <c r="CRX43" s="18"/>
      <c r="CRY43" s="18"/>
      <c r="CRZ43" s="18"/>
      <c r="CSA43" s="18"/>
      <c r="CSB43" s="18"/>
      <c r="CSC43" s="18"/>
      <c r="CSD43" s="18"/>
      <c r="CSE43" s="18"/>
      <c r="CSF43" s="18"/>
      <c r="CSG43" s="18"/>
      <c r="CSH43" s="18"/>
      <c r="CSI43" s="18"/>
      <c r="CSJ43" s="18"/>
      <c r="CSK43" s="18"/>
      <c r="CSL43" s="18"/>
      <c r="CSM43" s="18"/>
      <c r="CSN43" s="18"/>
      <c r="CSO43" s="18"/>
      <c r="CSP43" s="18"/>
      <c r="CSQ43" s="18"/>
      <c r="CSR43" s="18"/>
      <c r="CSS43" s="18"/>
      <c r="CST43" s="18"/>
      <c r="CSU43" s="18"/>
      <c r="CSV43" s="18"/>
      <c r="CSW43" s="18"/>
      <c r="CSX43" s="18"/>
      <c r="CSY43" s="18"/>
      <c r="CSZ43" s="18"/>
      <c r="CTA43" s="18"/>
      <c r="CTB43" s="18"/>
      <c r="CTC43" s="18"/>
      <c r="CTD43" s="18"/>
      <c r="CTE43" s="18"/>
      <c r="CTF43" s="18"/>
      <c r="CTG43" s="18"/>
      <c r="CTH43" s="18"/>
      <c r="CTI43" s="18"/>
      <c r="CTJ43" s="18"/>
      <c r="CTK43" s="18"/>
      <c r="CTL43" s="18"/>
      <c r="CTM43" s="18"/>
      <c r="CTN43" s="18"/>
      <c r="CTO43" s="18"/>
      <c r="CTP43" s="18"/>
      <c r="CTQ43" s="18"/>
      <c r="CTR43" s="18"/>
      <c r="CTS43" s="18"/>
      <c r="CTT43" s="18"/>
      <c r="CTU43" s="18"/>
      <c r="CTV43" s="18"/>
      <c r="CTW43" s="18"/>
      <c r="CTX43" s="18"/>
      <c r="CTY43" s="18"/>
      <c r="CTZ43" s="18"/>
      <c r="CUA43" s="18"/>
      <c r="CUB43" s="18"/>
      <c r="CUC43" s="18"/>
      <c r="CUD43" s="18"/>
      <c r="CUE43" s="18"/>
      <c r="CUF43" s="18"/>
      <c r="CUG43" s="18"/>
      <c r="CUH43" s="18"/>
      <c r="CUI43" s="18"/>
      <c r="CUJ43" s="18"/>
      <c r="CUK43" s="18"/>
      <c r="CUL43" s="18"/>
      <c r="CUM43" s="18"/>
      <c r="CUN43" s="18"/>
      <c r="CUO43" s="18"/>
      <c r="CUP43" s="18"/>
      <c r="CUQ43" s="18"/>
      <c r="CUR43" s="18"/>
      <c r="CUS43" s="18"/>
      <c r="CUT43" s="18"/>
      <c r="CUU43" s="18"/>
      <c r="CUV43" s="18"/>
      <c r="CUW43" s="18"/>
      <c r="CUX43" s="18"/>
      <c r="CUY43" s="18"/>
      <c r="CUZ43" s="18"/>
      <c r="CVA43" s="18"/>
      <c r="CVB43" s="18"/>
      <c r="CVC43" s="18"/>
      <c r="CVD43" s="18"/>
      <c r="CVE43" s="18"/>
      <c r="CVF43" s="18"/>
      <c r="CVG43" s="18"/>
      <c r="CVH43" s="18"/>
      <c r="CVI43" s="18"/>
      <c r="CVJ43" s="18"/>
      <c r="CVK43" s="18"/>
      <c r="CVL43" s="18"/>
      <c r="CVM43" s="18"/>
      <c r="CVN43" s="18"/>
      <c r="CVO43" s="18"/>
      <c r="CVP43" s="18"/>
      <c r="CVQ43" s="18"/>
      <c r="CVR43" s="18"/>
      <c r="CVS43" s="18"/>
      <c r="CVT43" s="18"/>
      <c r="CVU43" s="18"/>
      <c r="CVV43" s="18"/>
      <c r="CVW43" s="18"/>
      <c r="CVX43" s="18"/>
      <c r="CVY43" s="18"/>
      <c r="CVZ43" s="18"/>
      <c r="CWA43" s="18"/>
      <c r="CWB43" s="18"/>
      <c r="CWC43" s="18"/>
      <c r="CWD43" s="18"/>
      <c r="CWE43" s="18"/>
      <c r="CWF43" s="18"/>
      <c r="CWG43" s="18"/>
      <c r="CWH43" s="18"/>
      <c r="CWI43" s="18"/>
      <c r="CWJ43" s="18"/>
      <c r="CWK43" s="18"/>
      <c r="CWL43" s="18"/>
      <c r="CWM43" s="18"/>
      <c r="CWN43" s="18"/>
      <c r="CWO43" s="18"/>
      <c r="CWP43" s="18"/>
      <c r="CWQ43" s="18"/>
      <c r="CWR43" s="18"/>
      <c r="CWS43" s="18"/>
      <c r="CWT43" s="18"/>
      <c r="CWU43" s="18"/>
      <c r="CWV43" s="18"/>
      <c r="CWW43" s="18"/>
      <c r="CWX43" s="18"/>
      <c r="CWY43" s="18"/>
      <c r="CWZ43" s="18"/>
      <c r="CXA43" s="18"/>
      <c r="CXB43" s="18"/>
      <c r="CXC43" s="18"/>
      <c r="CXD43" s="18"/>
      <c r="CXE43" s="18"/>
      <c r="CXF43" s="18"/>
      <c r="CXG43" s="18"/>
      <c r="CXH43" s="18"/>
      <c r="CXI43" s="18"/>
      <c r="CXJ43" s="18"/>
      <c r="CXK43" s="18"/>
      <c r="CXL43" s="18"/>
      <c r="CXM43" s="18"/>
      <c r="CXN43" s="18"/>
      <c r="CXO43" s="18"/>
      <c r="CXP43" s="18"/>
      <c r="CXQ43" s="18"/>
      <c r="CXR43" s="18"/>
      <c r="CXS43" s="18"/>
      <c r="CXT43" s="18"/>
      <c r="CXU43" s="18"/>
      <c r="CXV43" s="18"/>
      <c r="CXW43" s="18"/>
      <c r="CXX43" s="18"/>
      <c r="CXY43" s="18"/>
      <c r="CXZ43" s="18"/>
      <c r="CYA43" s="18"/>
      <c r="CYB43" s="18"/>
      <c r="CYC43" s="18"/>
      <c r="CYD43" s="18"/>
      <c r="CYE43" s="18"/>
      <c r="CYF43" s="18"/>
      <c r="CYG43" s="18"/>
      <c r="CYH43" s="18"/>
      <c r="CYI43" s="18"/>
      <c r="CYJ43" s="18"/>
      <c r="CYK43" s="18"/>
      <c r="CYL43" s="18"/>
      <c r="CYM43" s="18"/>
      <c r="CYN43" s="18"/>
      <c r="CYO43" s="18"/>
      <c r="CYP43" s="18"/>
      <c r="CYQ43" s="18"/>
      <c r="CYR43" s="18"/>
      <c r="CYS43" s="18"/>
      <c r="CYT43" s="18"/>
      <c r="CYU43" s="18"/>
      <c r="CYV43" s="18"/>
      <c r="CYW43" s="18"/>
      <c r="CYX43" s="18"/>
      <c r="CYY43" s="18"/>
      <c r="CYZ43" s="18"/>
      <c r="CZA43" s="18"/>
      <c r="CZB43" s="18"/>
      <c r="CZC43" s="18"/>
      <c r="CZD43" s="18"/>
      <c r="CZE43" s="18"/>
      <c r="CZF43" s="18"/>
      <c r="CZG43" s="18"/>
      <c r="CZH43" s="18"/>
      <c r="CZI43" s="18"/>
      <c r="CZJ43" s="18"/>
      <c r="CZK43" s="18"/>
      <c r="CZL43" s="18"/>
      <c r="CZM43" s="18"/>
      <c r="CZN43" s="18"/>
      <c r="CZO43" s="18"/>
      <c r="CZP43" s="18"/>
      <c r="CZQ43" s="18"/>
      <c r="CZR43" s="18"/>
      <c r="CZS43" s="18"/>
      <c r="CZT43" s="18"/>
      <c r="CZU43" s="18"/>
      <c r="CZV43" s="18"/>
      <c r="CZW43" s="18"/>
      <c r="CZX43" s="18"/>
      <c r="CZY43" s="18"/>
      <c r="CZZ43" s="18"/>
      <c r="DAA43" s="18"/>
      <c r="DAB43" s="18"/>
      <c r="DAC43" s="18"/>
      <c r="DAD43" s="18"/>
      <c r="DAE43" s="18"/>
      <c r="DAF43" s="18"/>
      <c r="DAG43" s="18"/>
      <c r="DAH43" s="18"/>
      <c r="DAI43" s="18"/>
      <c r="DAJ43" s="18"/>
      <c r="DAK43" s="18"/>
      <c r="DAL43" s="18"/>
      <c r="DAM43" s="18"/>
      <c r="DAN43" s="18"/>
      <c r="DAO43" s="18"/>
      <c r="DAP43" s="18"/>
      <c r="DAQ43" s="18"/>
      <c r="DAR43" s="18"/>
      <c r="DAS43" s="18"/>
      <c r="DAT43" s="18"/>
      <c r="DAU43" s="18"/>
      <c r="DAV43" s="18"/>
      <c r="DAW43" s="18"/>
      <c r="DAX43" s="18"/>
      <c r="DAY43" s="18"/>
      <c r="DAZ43" s="18"/>
      <c r="DBA43" s="18"/>
      <c r="DBB43" s="18"/>
      <c r="DBC43" s="18"/>
      <c r="DBD43" s="18"/>
      <c r="DBE43" s="18"/>
      <c r="DBF43" s="18"/>
      <c r="DBG43" s="18"/>
      <c r="DBH43" s="18"/>
      <c r="DBI43" s="18"/>
      <c r="DBJ43" s="18"/>
      <c r="DBK43" s="18"/>
      <c r="DBL43" s="18"/>
      <c r="DBM43" s="18"/>
      <c r="DBN43" s="18"/>
      <c r="DBO43" s="18"/>
      <c r="DBP43" s="18"/>
      <c r="DBQ43" s="18"/>
      <c r="DBR43" s="18"/>
      <c r="DBS43" s="18"/>
      <c r="DBT43" s="18"/>
      <c r="DBU43" s="18"/>
      <c r="DBV43" s="18"/>
      <c r="DBW43" s="18"/>
      <c r="DBX43" s="18"/>
      <c r="DBY43" s="18"/>
      <c r="DBZ43" s="18"/>
      <c r="DCA43" s="18"/>
      <c r="DCB43" s="18"/>
      <c r="DCC43" s="18"/>
      <c r="DCD43" s="18"/>
      <c r="DCE43" s="18"/>
      <c r="DCF43" s="18"/>
      <c r="DCG43" s="18"/>
      <c r="DCH43" s="18"/>
      <c r="DCI43" s="18"/>
      <c r="DCJ43" s="18"/>
      <c r="DCK43" s="18"/>
      <c r="DCL43" s="18"/>
      <c r="DCM43" s="18"/>
      <c r="DCN43" s="18"/>
      <c r="DCO43" s="18"/>
      <c r="DCP43" s="18"/>
      <c r="DCQ43" s="18"/>
      <c r="DCR43" s="18"/>
      <c r="DCS43" s="18"/>
      <c r="DCT43" s="18"/>
      <c r="DCU43" s="18"/>
      <c r="DCV43" s="18"/>
      <c r="DCW43" s="18"/>
      <c r="DCX43" s="18"/>
      <c r="DCY43" s="18"/>
      <c r="DCZ43" s="18"/>
      <c r="DDA43" s="18"/>
      <c r="DDB43" s="18"/>
      <c r="DDC43" s="18"/>
      <c r="DDD43" s="18"/>
      <c r="DDE43" s="18"/>
      <c r="DDF43" s="18"/>
      <c r="DDG43" s="18"/>
      <c r="DDH43" s="18"/>
      <c r="DDI43" s="18"/>
      <c r="DDJ43" s="18"/>
      <c r="DDK43" s="18"/>
      <c r="DDL43" s="18"/>
      <c r="DDM43" s="18"/>
      <c r="DDN43" s="18"/>
      <c r="DDO43" s="18"/>
      <c r="DDP43" s="18"/>
      <c r="DDQ43" s="18"/>
      <c r="DDR43" s="18"/>
      <c r="DDS43" s="18"/>
      <c r="DDT43" s="18"/>
      <c r="DDU43" s="18"/>
      <c r="DDV43" s="18"/>
      <c r="DDW43" s="18"/>
      <c r="DDX43" s="18"/>
      <c r="DDY43" s="18"/>
      <c r="DDZ43" s="18"/>
      <c r="DEA43" s="18"/>
      <c r="DEB43" s="18"/>
      <c r="DEC43" s="18"/>
      <c r="DED43" s="18"/>
      <c r="DEE43" s="18"/>
      <c r="DEF43" s="18"/>
      <c r="DEG43" s="18"/>
      <c r="DEH43" s="18"/>
      <c r="DEI43" s="18"/>
      <c r="DEJ43" s="18"/>
      <c r="DEK43" s="18"/>
      <c r="DEL43" s="18"/>
      <c r="DEM43" s="18"/>
      <c r="DEN43" s="18"/>
      <c r="DEO43" s="18"/>
      <c r="DEP43" s="18"/>
      <c r="DEQ43" s="18"/>
      <c r="DER43" s="18"/>
      <c r="DES43" s="18"/>
      <c r="DET43" s="18"/>
      <c r="DEU43" s="18"/>
      <c r="DEV43" s="18"/>
      <c r="DEW43" s="18"/>
      <c r="DEX43" s="18"/>
      <c r="DEY43" s="18"/>
      <c r="DEZ43" s="18"/>
      <c r="DFA43" s="18"/>
      <c r="DFB43" s="18"/>
      <c r="DFC43" s="18"/>
      <c r="DFD43" s="18"/>
      <c r="DFE43" s="18"/>
      <c r="DFF43" s="18"/>
      <c r="DFG43" s="18"/>
      <c r="DFH43" s="18"/>
      <c r="DFI43" s="18"/>
      <c r="DFJ43" s="18"/>
      <c r="DFK43" s="18"/>
      <c r="DFL43" s="18"/>
      <c r="DFM43" s="18"/>
      <c r="DFN43" s="18"/>
      <c r="DFO43" s="18"/>
      <c r="DFP43" s="18"/>
      <c r="DFQ43" s="18"/>
      <c r="DFR43" s="18"/>
      <c r="DFS43" s="18"/>
      <c r="DFT43" s="18"/>
      <c r="DFU43" s="18"/>
      <c r="DFV43" s="18"/>
      <c r="DFW43" s="18"/>
      <c r="DFX43" s="18"/>
      <c r="DFY43" s="18"/>
      <c r="DFZ43" s="18"/>
      <c r="DGA43" s="18"/>
      <c r="DGB43" s="18"/>
      <c r="DGC43" s="18"/>
      <c r="DGD43" s="18"/>
      <c r="DGE43" s="18"/>
      <c r="DGF43" s="18"/>
      <c r="DGG43" s="18"/>
      <c r="DGH43" s="18"/>
      <c r="DGI43" s="18"/>
      <c r="DGJ43" s="18"/>
      <c r="DGK43" s="18"/>
      <c r="DGL43" s="18"/>
      <c r="DGM43" s="18"/>
      <c r="DGN43" s="18"/>
      <c r="DGO43" s="18"/>
      <c r="DGP43" s="18"/>
      <c r="DGQ43" s="18"/>
      <c r="DGR43" s="18"/>
      <c r="DGS43" s="18"/>
      <c r="DGT43" s="18"/>
      <c r="DGU43" s="18"/>
      <c r="DGV43" s="18"/>
      <c r="DGW43" s="18"/>
      <c r="DGX43" s="18"/>
      <c r="DGY43" s="18"/>
      <c r="DGZ43" s="18"/>
      <c r="DHA43" s="18"/>
      <c r="DHB43" s="18"/>
      <c r="DHC43" s="18"/>
      <c r="DHD43" s="18"/>
      <c r="DHE43" s="18"/>
      <c r="DHF43" s="18"/>
      <c r="DHG43" s="18"/>
      <c r="DHH43" s="18"/>
      <c r="DHI43" s="18"/>
      <c r="DHJ43" s="18"/>
      <c r="DHK43" s="18"/>
      <c r="DHL43" s="18"/>
      <c r="DHM43" s="18"/>
      <c r="DHN43" s="18"/>
      <c r="DHO43" s="18"/>
      <c r="DHP43" s="18"/>
      <c r="DHQ43" s="18"/>
      <c r="DHR43" s="18"/>
      <c r="DHS43" s="18"/>
      <c r="DHT43" s="18"/>
      <c r="DHU43" s="18"/>
      <c r="DHV43" s="18"/>
      <c r="DHW43" s="18"/>
      <c r="DHX43" s="18"/>
      <c r="DHY43" s="18"/>
      <c r="DHZ43" s="18"/>
      <c r="DIA43" s="18"/>
      <c r="DIB43" s="18"/>
      <c r="DIC43" s="18"/>
      <c r="DID43" s="18"/>
      <c r="DIE43" s="18"/>
      <c r="DIF43" s="18"/>
      <c r="DIG43" s="18"/>
      <c r="DIH43" s="18"/>
      <c r="DII43" s="18"/>
      <c r="DIJ43" s="18"/>
      <c r="DIK43" s="18"/>
      <c r="DIL43" s="18"/>
      <c r="DIM43" s="18"/>
      <c r="DIN43" s="18"/>
      <c r="DIO43" s="18"/>
      <c r="DIP43" s="18"/>
      <c r="DIQ43" s="18"/>
      <c r="DIR43" s="18"/>
      <c r="DIS43" s="18"/>
      <c r="DIT43" s="18"/>
      <c r="DIU43" s="18"/>
      <c r="DIV43" s="18"/>
      <c r="DIW43" s="18"/>
      <c r="DIX43" s="18"/>
      <c r="DIY43" s="18"/>
      <c r="DIZ43" s="18"/>
      <c r="DJA43" s="18"/>
      <c r="DJB43" s="18"/>
      <c r="DJC43" s="18"/>
      <c r="DJD43" s="18"/>
      <c r="DJE43" s="18"/>
      <c r="DJF43" s="18"/>
      <c r="DJG43" s="18"/>
      <c r="DJH43" s="18"/>
      <c r="DJI43" s="18"/>
      <c r="DJJ43" s="18"/>
      <c r="DJK43" s="18"/>
      <c r="DJL43" s="18"/>
      <c r="DJM43" s="18"/>
      <c r="DJN43" s="18"/>
      <c r="DJO43" s="18"/>
      <c r="DJP43" s="18"/>
      <c r="DJQ43" s="18"/>
      <c r="DJR43" s="18"/>
      <c r="DJS43" s="18"/>
      <c r="DJT43" s="18"/>
      <c r="DJU43" s="18"/>
      <c r="DJV43" s="18"/>
      <c r="DJW43" s="18"/>
      <c r="DJX43" s="18"/>
      <c r="DJY43" s="18"/>
      <c r="DJZ43" s="18"/>
      <c r="DKA43" s="18"/>
      <c r="DKB43" s="18"/>
      <c r="DKC43" s="18"/>
      <c r="DKD43" s="18"/>
      <c r="DKE43" s="18"/>
      <c r="DKF43" s="18"/>
      <c r="DKG43" s="18"/>
      <c r="DKH43" s="18"/>
      <c r="DKI43" s="18"/>
      <c r="DKJ43" s="18"/>
      <c r="DKK43" s="18"/>
      <c r="DKL43" s="18"/>
      <c r="DKM43" s="18"/>
      <c r="DKN43" s="18"/>
      <c r="DKO43" s="18"/>
      <c r="DKP43" s="18"/>
      <c r="DKQ43" s="18"/>
      <c r="DKR43" s="18"/>
      <c r="DKS43" s="18"/>
      <c r="DKT43" s="18"/>
      <c r="DKU43" s="18"/>
      <c r="DKV43" s="18"/>
      <c r="DKW43" s="18"/>
      <c r="DKX43" s="18"/>
      <c r="DKY43" s="18"/>
      <c r="DKZ43" s="18"/>
      <c r="DLA43" s="18"/>
      <c r="DLB43" s="18"/>
      <c r="DLC43" s="18"/>
      <c r="DLD43" s="18"/>
      <c r="DLE43" s="18"/>
      <c r="DLF43" s="18"/>
      <c r="DLG43" s="18"/>
      <c r="DLH43" s="18"/>
      <c r="DLI43" s="18"/>
      <c r="DLJ43" s="18"/>
      <c r="DLK43" s="18"/>
      <c r="DLL43" s="18"/>
      <c r="DLM43" s="18"/>
      <c r="DLN43" s="18"/>
      <c r="DLO43" s="18"/>
      <c r="DLP43" s="18"/>
      <c r="DLQ43" s="18"/>
      <c r="DLR43" s="18"/>
      <c r="DLS43" s="18"/>
      <c r="DLT43" s="18"/>
      <c r="DLU43" s="18"/>
      <c r="DLV43" s="18"/>
      <c r="DLW43" s="18"/>
      <c r="DLX43" s="18"/>
      <c r="DLY43" s="18"/>
      <c r="DLZ43" s="18"/>
      <c r="DMA43" s="18"/>
      <c r="DMB43" s="18"/>
      <c r="DMC43" s="18"/>
      <c r="DMD43" s="18"/>
      <c r="DME43" s="18"/>
      <c r="DMF43" s="18"/>
      <c r="DMG43" s="18"/>
      <c r="DMH43" s="18"/>
      <c r="DMI43" s="18"/>
      <c r="DMJ43" s="18"/>
      <c r="DMK43" s="18"/>
      <c r="DML43" s="18"/>
      <c r="DMM43" s="18"/>
      <c r="DMN43" s="18"/>
      <c r="DMO43" s="18"/>
      <c r="DMP43" s="18"/>
      <c r="DMQ43" s="18"/>
      <c r="DMR43" s="18"/>
      <c r="DMS43" s="18"/>
      <c r="DMT43" s="18"/>
      <c r="DMU43" s="18"/>
      <c r="DMV43" s="18"/>
      <c r="DMW43" s="18"/>
      <c r="DMX43" s="18"/>
      <c r="DMY43" s="18"/>
      <c r="DMZ43" s="18"/>
      <c r="DNA43" s="18"/>
      <c r="DNB43" s="18"/>
      <c r="DNC43" s="18"/>
      <c r="DND43" s="18"/>
      <c r="DNE43" s="18"/>
      <c r="DNF43" s="18"/>
      <c r="DNG43" s="18"/>
      <c r="DNH43" s="18"/>
      <c r="DNI43" s="18"/>
      <c r="DNJ43" s="18"/>
      <c r="DNK43" s="18"/>
      <c r="DNL43" s="18"/>
      <c r="DNM43" s="18"/>
      <c r="DNN43" s="18"/>
      <c r="DNO43" s="18"/>
      <c r="DNP43" s="18"/>
      <c r="DNQ43" s="18"/>
      <c r="DNR43" s="18"/>
      <c r="DNS43" s="18"/>
      <c r="DNT43" s="18"/>
      <c r="DNU43" s="18"/>
      <c r="DNV43" s="18"/>
      <c r="DNW43" s="18"/>
      <c r="DNX43" s="18"/>
      <c r="DNY43" s="18"/>
      <c r="DNZ43" s="18"/>
      <c r="DOA43" s="18"/>
      <c r="DOB43" s="18"/>
      <c r="DOC43" s="18"/>
      <c r="DOD43" s="18"/>
      <c r="DOE43" s="18"/>
      <c r="DOF43" s="18"/>
      <c r="DOG43" s="18"/>
      <c r="DOH43" s="18"/>
      <c r="DOI43" s="18"/>
      <c r="DOJ43" s="18"/>
      <c r="DOK43" s="18"/>
      <c r="DOL43" s="18"/>
      <c r="DOM43" s="18"/>
      <c r="DON43" s="18"/>
      <c r="DOO43" s="18"/>
      <c r="DOP43" s="18"/>
      <c r="DOQ43" s="18"/>
      <c r="DOR43" s="18"/>
      <c r="DOS43" s="18"/>
      <c r="DOT43" s="18"/>
      <c r="DOU43" s="18"/>
      <c r="DOV43" s="18"/>
      <c r="DOW43" s="18"/>
      <c r="DOX43" s="18"/>
      <c r="DOY43" s="18"/>
      <c r="DOZ43" s="18"/>
      <c r="DPA43" s="18"/>
      <c r="DPB43" s="18"/>
      <c r="DPC43" s="18"/>
      <c r="DPD43" s="18"/>
      <c r="DPE43" s="18"/>
      <c r="DPF43" s="18"/>
      <c r="DPG43" s="18"/>
      <c r="DPH43" s="18"/>
      <c r="DPI43" s="18"/>
      <c r="DPJ43" s="18"/>
      <c r="DPK43" s="18"/>
      <c r="DPL43" s="18"/>
      <c r="DPM43" s="18"/>
      <c r="DPN43" s="18"/>
      <c r="DPO43" s="18"/>
      <c r="DPP43" s="18"/>
      <c r="DPQ43" s="18"/>
      <c r="DPR43" s="18"/>
      <c r="DPS43" s="18"/>
      <c r="DPT43" s="18"/>
      <c r="DPU43" s="18"/>
      <c r="DPV43" s="18"/>
      <c r="DPW43" s="18"/>
      <c r="DPX43" s="18"/>
      <c r="DPY43" s="18"/>
      <c r="DPZ43" s="18"/>
      <c r="DQA43" s="18"/>
      <c r="DQB43" s="18"/>
      <c r="DQC43" s="18"/>
      <c r="DQD43" s="18"/>
      <c r="DQE43" s="18"/>
      <c r="DQF43" s="18"/>
      <c r="DQG43" s="18"/>
      <c r="DQH43" s="18"/>
      <c r="DQI43" s="18"/>
      <c r="DQJ43" s="18"/>
      <c r="DQK43" s="18"/>
      <c r="DQL43" s="18"/>
      <c r="DQM43" s="18"/>
      <c r="DQN43" s="18"/>
      <c r="DQO43" s="18"/>
      <c r="DQP43" s="18"/>
      <c r="DQQ43" s="18"/>
      <c r="DQR43" s="18"/>
      <c r="DQS43" s="18"/>
      <c r="DQT43" s="18"/>
      <c r="DQU43" s="18"/>
      <c r="DQV43" s="18"/>
      <c r="DQW43" s="18"/>
      <c r="DQX43" s="18"/>
      <c r="DQY43" s="18"/>
      <c r="DQZ43" s="18"/>
      <c r="DRA43" s="18"/>
      <c r="DRB43" s="18"/>
      <c r="DRC43" s="18"/>
      <c r="DRD43" s="18"/>
      <c r="DRE43" s="18"/>
      <c r="DRF43" s="18"/>
      <c r="DRG43" s="18"/>
      <c r="DRH43" s="18"/>
      <c r="DRI43" s="18"/>
      <c r="DRJ43" s="18"/>
      <c r="DRK43" s="18"/>
      <c r="DRL43" s="18"/>
      <c r="DRM43" s="18"/>
      <c r="DRN43" s="18"/>
      <c r="DRO43" s="18"/>
      <c r="DRP43" s="18"/>
      <c r="DRQ43" s="18"/>
      <c r="DRR43" s="18"/>
      <c r="DRS43" s="18"/>
      <c r="DRT43" s="18"/>
      <c r="DRU43" s="18"/>
      <c r="DRV43" s="18"/>
      <c r="DRW43" s="18"/>
      <c r="DRX43" s="18"/>
      <c r="DRY43" s="18"/>
      <c r="DRZ43" s="18"/>
      <c r="DSA43" s="18"/>
      <c r="DSB43" s="18"/>
      <c r="DSC43" s="18"/>
      <c r="DSD43" s="18"/>
      <c r="DSE43" s="18"/>
      <c r="DSF43" s="18"/>
      <c r="DSG43" s="18"/>
      <c r="DSH43" s="18"/>
      <c r="DSI43" s="18"/>
      <c r="DSJ43" s="18"/>
      <c r="DSK43" s="18"/>
      <c r="DSL43" s="18"/>
      <c r="DSM43" s="18"/>
      <c r="DSN43" s="18"/>
      <c r="DSO43" s="18"/>
      <c r="DSP43" s="18"/>
      <c r="DSQ43" s="18"/>
      <c r="DSR43" s="18"/>
      <c r="DSS43" s="18"/>
      <c r="DST43" s="18"/>
      <c r="DSU43" s="18"/>
      <c r="DSV43" s="18"/>
      <c r="DSW43" s="18"/>
      <c r="DSX43" s="18"/>
      <c r="DSY43" s="18"/>
      <c r="DSZ43" s="18"/>
      <c r="DTA43" s="18"/>
      <c r="DTB43" s="18"/>
      <c r="DTC43" s="18"/>
      <c r="DTD43" s="18"/>
      <c r="DTE43" s="18"/>
      <c r="DTF43" s="18"/>
      <c r="DTG43" s="18"/>
      <c r="DTH43" s="18"/>
      <c r="DTI43" s="18"/>
      <c r="DTJ43" s="18"/>
      <c r="DTK43" s="18"/>
      <c r="DTL43" s="18"/>
      <c r="DTM43" s="18"/>
      <c r="DTN43" s="18"/>
      <c r="DTO43" s="18"/>
      <c r="DTP43" s="18"/>
      <c r="DTQ43" s="18"/>
      <c r="DTR43" s="18"/>
      <c r="DTS43" s="18"/>
      <c r="DTT43" s="18"/>
      <c r="DTU43" s="18"/>
      <c r="DTV43" s="18"/>
      <c r="DTW43" s="18"/>
      <c r="DTX43" s="18"/>
      <c r="DTY43" s="18"/>
      <c r="DTZ43" s="18"/>
      <c r="DUA43" s="18"/>
      <c r="DUB43" s="18"/>
      <c r="DUC43" s="18"/>
      <c r="DUD43" s="18"/>
      <c r="DUE43" s="18"/>
      <c r="DUF43" s="18"/>
      <c r="DUG43" s="18"/>
      <c r="DUH43" s="18"/>
      <c r="DUI43" s="18"/>
      <c r="DUJ43" s="18"/>
      <c r="DUK43" s="18"/>
      <c r="DUL43" s="18"/>
      <c r="DUM43" s="18"/>
      <c r="DUN43" s="18"/>
      <c r="DUO43" s="18"/>
      <c r="DUP43" s="18"/>
      <c r="DUQ43" s="18"/>
      <c r="DUR43" s="18"/>
      <c r="DUS43" s="18"/>
      <c r="DUT43" s="18"/>
      <c r="DUU43" s="18"/>
      <c r="DUV43" s="18"/>
      <c r="DUW43" s="18"/>
      <c r="DUX43" s="18"/>
      <c r="DUY43" s="18"/>
      <c r="DUZ43" s="18"/>
      <c r="DVA43" s="18"/>
      <c r="DVB43" s="18"/>
      <c r="DVC43" s="18"/>
      <c r="DVD43" s="18"/>
      <c r="DVE43" s="18"/>
      <c r="DVF43" s="18"/>
      <c r="DVG43" s="18"/>
      <c r="DVH43" s="18"/>
      <c r="DVI43" s="18"/>
      <c r="DVJ43" s="18"/>
      <c r="DVK43" s="18"/>
      <c r="DVL43" s="18"/>
      <c r="DVM43" s="18"/>
      <c r="DVN43" s="18"/>
      <c r="DVO43" s="18"/>
      <c r="DVP43" s="18"/>
      <c r="DVQ43" s="18"/>
      <c r="DVR43" s="18"/>
      <c r="DVS43" s="18"/>
      <c r="DVT43" s="18"/>
      <c r="DVU43" s="18"/>
      <c r="DVV43" s="18"/>
      <c r="DVW43" s="18"/>
      <c r="DVX43" s="18"/>
      <c r="DVY43" s="18"/>
      <c r="DVZ43" s="18"/>
      <c r="DWA43" s="18"/>
      <c r="DWB43" s="18"/>
      <c r="DWC43" s="18"/>
      <c r="DWD43" s="18"/>
      <c r="DWE43" s="18"/>
      <c r="DWF43" s="18"/>
      <c r="DWG43" s="18"/>
      <c r="DWH43" s="18"/>
      <c r="DWI43" s="18"/>
      <c r="DWJ43" s="18"/>
      <c r="DWK43" s="18"/>
      <c r="DWL43" s="18"/>
      <c r="DWM43" s="18"/>
      <c r="DWN43" s="18"/>
      <c r="DWO43" s="18"/>
      <c r="DWP43" s="18"/>
      <c r="DWQ43" s="18"/>
      <c r="DWR43" s="18"/>
      <c r="DWS43" s="18"/>
      <c r="DWT43" s="18"/>
      <c r="DWU43" s="18"/>
      <c r="DWV43" s="18"/>
      <c r="DWW43" s="18"/>
      <c r="DWX43" s="18"/>
      <c r="DWY43" s="18"/>
      <c r="DWZ43" s="18"/>
      <c r="DXA43" s="18"/>
      <c r="DXB43" s="18"/>
      <c r="DXC43" s="18"/>
      <c r="DXD43" s="18"/>
      <c r="DXE43" s="18"/>
      <c r="DXF43" s="18"/>
      <c r="DXG43" s="18"/>
      <c r="DXH43" s="18"/>
      <c r="DXI43" s="18"/>
      <c r="DXJ43" s="18"/>
      <c r="DXK43" s="18"/>
      <c r="DXL43" s="18"/>
      <c r="DXM43" s="18"/>
      <c r="DXN43" s="18"/>
      <c r="DXO43" s="18"/>
      <c r="DXP43" s="18"/>
      <c r="DXQ43" s="18"/>
      <c r="DXR43" s="18"/>
      <c r="DXS43" s="18"/>
      <c r="DXT43" s="18"/>
      <c r="DXU43" s="18"/>
      <c r="DXV43" s="18"/>
      <c r="DXW43" s="18"/>
      <c r="DXX43" s="18"/>
      <c r="DXY43" s="18"/>
      <c r="DXZ43" s="18"/>
      <c r="DYA43" s="18"/>
      <c r="DYB43" s="18"/>
      <c r="DYC43" s="18"/>
      <c r="DYD43" s="18"/>
      <c r="DYE43" s="18"/>
      <c r="DYF43" s="18"/>
      <c r="DYG43" s="18"/>
      <c r="DYH43" s="18"/>
      <c r="DYI43" s="18"/>
      <c r="DYJ43" s="18"/>
      <c r="DYK43" s="18"/>
      <c r="DYL43" s="18"/>
      <c r="DYM43" s="18"/>
      <c r="DYN43" s="18"/>
      <c r="DYO43" s="18"/>
      <c r="DYP43" s="18"/>
      <c r="DYQ43" s="18"/>
      <c r="DYR43" s="18"/>
      <c r="DYS43" s="18"/>
      <c r="DYT43" s="18"/>
      <c r="DYU43" s="18"/>
      <c r="DYV43" s="18"/>
      <c r="DYW43" s="18"/>
      <c r="DYX43" s="18"/>
      <c r="DYY43" s="18"/>
      <c r="DYZ43" s="18"/>
      <c r="DZA43" s="18"/>
      <c r="DZB43" s="18"/>
      <c r="DZC43" s="18"/>
      <c r="DZD43" s="18"/>
      <c r="DZE43" s="18"/>
      <c r="DZF43" s="18"/>
      <c r="DZG43" s="18"/>
      <c r="DZH43" s="18"/>
      <c r="DZI43" s="18"/>
      <c r="DZJ43" s="18"/>
      <c r="DZK43" s="18"/>
      <c r="DZL43" s="18"/>
      <c r="DZM43" s="18"/>
      <c r="DZN43" s="18"/>
      <c r="DZO43" s="18"/>
      <c r="DZP43" s="18"/>
      <c r="DZQ43" s="18"/>
      <c r="DZR43" s="18"/>
      <c r="DZS43" s="18"/>
      <c r="DZT43" s="18"/>
      <c r="DZU43" s="18"/>
      <c r="DZV43" s="18"/>
      <c r="DZW43" s="18"/>
      <c r="DZX43" s="18"/>
      <c r="DZY43" s="18"/>
      <c r="DZZ43" s="18"/>
      <c r="EAA43" s="18"/>
      <c r="EAB43" s="18"/>
      <c r="EAC43" s="18"/>
      <c r="EAD43" s="18"/>
      <c r="EAE43" s="18"/>
      <c r="EAF43" s="18"/>
      <c r="EAG43" s="18"/>
      <c r="EAH43" s="18"/>
      <c r="EAI43" s="18"/>
      <c r="EAJ43" s="18"/>
      <c r="EAK43" s="18"/>
      <c r="EAL43" s="18"/>
      <c r="EAM43" s="18"/>
      <c r="EAN43" s="18"/>
      <c r="EAO43" s="18"/>
      <c r="EAP43" s="18"/>
      <c r="EAQ43" s="18"/>
      <c r="EAR43" s="18"/>
      <c r="EAS43" s="18"/>
      <c r="EAT43" s="18"/>
      <c r="EAU43" s="18"/>
      <c r="EAV43" s="18"/>
      <c r="EAW43" s="18"/>
      <c r="EAX43" s="18"/>
      <c r="EAY43" s="18"/>
      <c r="EAZ43" s="18"/>
      <c r="EBA43" s="18"/>
      <c r="EBB43" s="18"/>
      <c r="EBC43" s="18"/>
      <c r="EBD43" s="18"/>
      <c r="EBE43" s="18"/>
      <c r="EBF43" s="18"/>
      <c r="EBG43" s="18"/>
      <c r="EBH43" s="18"/>
      <c r="EBI43" s="18"/>
      <c r="EBJ43" s="18"/>
      <c r="EBK43" s="18"/>
      <c r="EBL43" s="18"/>
      <c r="EBM43" s="18"/>
      <c r="EBN43" s="18"/>
      <c r="EBO43" s="18"/>
      <c r="EBP43" s="18"/>
      <c r="EBQ43" s="18"/>
      <c r="EBR43" s="18"/>
      <c r="EBS43" s="18"/>
      <c r="EBT43" s="18"/>
      <c r="EBU43" s="18"/>
      <c r="EBV43" s="18"/>
      <c r="EBW43" s="18"/>
      <c r="EBX43" s="18"/>
      <c r="EBY43" s="18"/>
      <c r="EBZ43" s="18"/>
      <c r="ECA43" s="18"/>
      <c r="ECB43" s="18"/>
      <c r="ECC43" s="18"/>
      <c r="ECD43" s="18"/>
      <c r="ECE43" s="18"/>
      <c r="ECF43" s="18"/>
      <c r="ECG43" s="18"/>
      <c r="ECH43" s="18"/>
      <c r="ECI43" s="18"/>
      <c r="ECJ43" s="18"/>
      <c r="ECK43" s="18"/>
      <c r="ECL43" s="18"/>
      <c r="ECM43" s="18"/>
      <c r="ECN43" s="18"/>
      <c r="ECO43" s="18"/>
      <c r="ECP43" s="18"/>
      <c r="ECQ43" s="18"/>
      <c r="ECR43" s="18"/>
      <c r="ECS43" s="18"/>
      <c r="ECT43" s="18"/>
      <c r="ECU43" s="18"/>
      <c r="ECV43" s="18"/>
      <c r="ECW43" s="18"/>
      <c r="ECX43" s="18"/>
      <c r="ECY43" s="18"/>
      <c r="ECZ43" s="18"/>
      <c r="EDA43" s="18"/>
      <c r="EDB43" s="18"/>
      <c r="EDC43" s="18"/>
      <c r="EDD43" s="18"/>
      <c r="EDE43" s="18"/>
      <c r="EDF43" s="18"/>
      <c r="EDG43" s="18"/>
      <c r="EDH43" s="18"/>
      <c r="EDI43" s="18"/>
      <c r="EDJ43" s="18"/>
      <c r="EDK43" s="18"/>
      <c r="EDL43" s="18"/>
      <c r="EDM43" s="18"/>
      <c r="EDN43" s="18"/>
      <c r="EDO43" s="18"/>
      <c r="EDP43" s="18"/>
      <c r="EDQ43" s="18"/>
      <c r="EDR43" s="18"/>
      <c r="EDS43" s="18"/>
      <c r="EDT43" s="18"/>
      <c r="EDU43" s="18"/>
      <c r="EDV43" s="18"/>
      <c r="EDW43" s="18"/>
      <c r="EDX43" s="18"/>
      <c r="EDY43" s="18"/>
      <c r="EDZ43" s="18"/>
      <c r="EEA43" s="18"/>
      <c r="EEB43" s="18"/>
      <c r="EEC43" s="18"/>
      <c r="EED43" s="18"/>
      <c r="EEE43" s="18"/>
      <c r="EEF43" s="18"/>
      <c r="EEG43" s="18"/>
      <c r="EEH43" s="18"/>
      <c r="EEI43" s="18"/>
      <c r="EEJ43" s="18"/>
      <c r="EEK43" s="18"/>
      <c r="EEL43" s="18"/>
      <c r="EEM43" s="18"/>
      <c r="EEN43" s="18"/>
      <c r="EEO43" s="18"/>
      <c r="EEP43" s="18"/>
      <c r="EEQ43" s="18"/>
      <c r="EER43" s="18"/>
      <c r="EES43" s="18"/>
      <c r="EET43" s="18"/>
      <c r="EEU43" s="18"/>
      <c r="EEV43" s="18"/>
      <c r="EEW43" s="18"/>
      <c r="EEX43" s="18"/>
      <c r="EEY43" s="18"/>
      <c r="EEZ43" s="18"/>
      <c r="EFA43" s="18"/>
      <c r="EFB43" s="18"/>
      <c r="EFC43" s="18"/>
      <c r="EFD43" s="18"/>
      <c r="EFE43" s="18"/>
      <c r="EFF43" s="18"/>
      <c r="EFG43" s="18"/>
      <c r="EFH43" s="18"/>
      <c r="EFI43" s="18"/>
      <c r="EFJ43" s="18"/>
      <c r="EFK43" s="18"/>
      <c r="EFL43" s="18"/>
      <c r="EFM43" s="18"/>
      <c r="EFN43" s="18"/>
      <c r="EFO43" s="18"/>
      <c r="EFP43" s="18"/>
      <c r="EFQ43" s="18"/>
      <c r="EFR43" s="18"/>
      <c r="EFS43" s="18"/>
      <c r="EFT43" s="18"/>
      <c r="EFU43" s="18"/>
      <c r="EFV43" s="18"/>
      <c r="EFW43" s="18"/>
      <c r="EFX43" s="18"/>
      <c r="EFY43" s="18"/>
      <c r="EFZ43" s="18"/>
      <c r="EGA43" s="18"/>
      <c r="EGB43" s="18"/>
      <c r="EGC43" s="18"/>
      <c r="EGD43" s="18"/>
      <c r="EGE43" s="18"/>
      <c r="EGF43" s="18"/>
      <c r="EGG43" s="18"/>
      <c r="EGH43" s="18"/>
      <c r="EGI43" s="18"/>
      <c r="EGJ43" s="18"/>
      <c r="EGK43" s="18"/>
      <c r="EGL43" s="18"/>
      <c r="EGM43" s="18"/>
      <c r="EGN43" s="18"/>
      <c r="EGO43" s="18"/>
      <c r="EGP43" s="18"/>
      <c r="EGQ43" s="18"/>
      <c r="EGR43" s="18"/>
      <c r="EGS43" s="18"/>
      <c r="EGT43" s="18"/>
      <c r="EGU43" s="18"/>
      <c r="EGV43" s="18"/>
      <c r="EGW43" s="18"/>
      <c r="EGX43" s="18"/>
      <c r="EGY43" s="18"/>
      <c r="EGZ43" s="18"/>
      <c r="EHA43" s="18"/>
      <c r="EHB43" s="18"/>
      <c r="EHC43" s="18"/>
      <c r="EHD43" s="18"/>
      <c r="EHE43" s="18"/>
      <c r="EHF43" s="18"/>
      <c r="EHG43" s="18"/>
      <c r="EHH43" s="18"/>
      <c r="EHI43" s="18"/>
      <c r="EHJ43" s="18"/>
      <c r="EHK43" s="18"/>
      <c r="EHL43" s="18"/>
      <c r="EHM43" s="18"/>
      <c r="EHN43" s="18"/>
      <c r="EHO43" s="18"/>
      <c r="EHP43" s="18"/>
      <c r="EHQ43" s="18"/>
      <c r="EHR43" s="18"/>
      <c r="EHS43" s="18"/>
      <c r="EHT43" s="18"/>
      <c r="EHU43" s="18"/>
      <c r="EHV43" s="18"/>
      <c r="EHW43" s="18"/>
      <c r="EHX43" s="18"/>
      <c r="EHY43" s="18"/>
      <c r="EHZ43" s="18"/>
      <c r="EIA43" s="18"/>
      <c r="EIB43" s="18"/>
      <c r="EIC43" s="18"/>
      <c r="EID43" s="18"/>
      <c r="EIE43" s="18"/>
      <c r="EIF43" s="18"/>
      <c r="EIG43" s="18"/>
      <c r="EIH43" s="18"/>
      <c r="EII43" s="18"/>
      <c r="EIJ43" s="18"/>
      <c r="EIK43" s="18"/>
      <c r="EIL43" s="18"/>
      <c r="EIM43" s="18"/>
      <c r="EIN43" s="18"/>
      <c r="EIO43" s="18"/>
      <c r="EIP43" s="18"/>
      <c r="EIQ43" s="18"/>
      <c r="EIR43" s="18"/>
      <c r="EIS43" s="18"/>
      <c r="EIT43" s="18"/>
      <c r="EIU43" s="18"/>
      <c r="EIV43" s="18"/>
      <c r="EIW43" s="18"/>
      <c r="EIX43" s="18"/>
      <c r="EIY43" s="18"/>
      <c r="EIZ43" s="18"/>
      <c r="EJA43" s="18"/>
      <c r="EJB43" s="18"/>
      <c r="EJC43" s="18"/>
      <c r="EJD43" s="18"/>
      <c r="EJE43" s="18"/>
      <c r="EJF43" s="18"/>
      <c r="EJG43" s="18"/>
      <c r="EJH43" s="18"/>
      <c r="EJI43" s="18"/>
      <c r="EJJ43" s="18"/>
      <c r="EJK43" s="18"/>
      <c r="EJL43" s="18"/>
      <c r="EJM43" s="18"/>
      <c r="EJN43" s="18"/>
      <c r="EJO43" s="18"/>
      <c r="EJP43" s="18"/>
      <c r="EJQ43" s="18"/>
      <c r="EJR43" s="18"/>
      <c r="EJS43" s="18"/>
      <c r="EJT43" s="18"/>
      <c r="EJU43" s="18"/>
      <c r="EJV43" s="18"/>
      <c r="EJW43" s="18"/>
      <c r="EJX43" s="18"/>
      <c r="EJY43" s="18"/>
      <c r="EJZ43" s="18"/>
      <c r="EKA43" s="18"/>
      <c r="EKB43" s="18"/>
      <c r="EKC43" s="18"/>
      <c r="EKD43" s="18"/>
      <c r="EKE43" s="18"/>
      <c r="EKF43" s="18"/>
      <c r="EKG43" s="18"/>
      <c r="EKH43" s="18"/>
      <c r="EKI43" s="18"/>
      <c r="EKJ43" s="18"/>
      <c r="EKK43" s="18"/>
      <c r="EKL43" s="18"/>
      <c r="EKM43" s="18"/>
      <c r="EKN43" s="18"/>
      <c r="EKO43" s="18"/>
      <c r="EKP43" s="18"/>
      <c r="EKQ43" s="18"/>
      <c r="EKR43" s="18"/>
      <c r="EKS43" s="18"/>
      <c r="EKT43" s="18"/>
      <c r="EKU43" s="18"/>
      <c r="EKV43" s="18"/>
      <c r="EKW43" s="18"/>
      <c r="EKX43" s="18"/>
      <c r="EKY43" s="18"/>
      <c r="EKZ43" s="18"/>
      <c r="ELA43" s="18"/>
      <c r="ELB43" s="18"/>
      <c r="ELC43" s="18"/>
      <c r="ELD43" s="18"/>
      <c r="ELE43" s="18"/>
      <c r="ELF43" s="18"/>
      <c r="ELG43" s="18"/>
      <c r="ELH43" s="18"/>
      <c r="ELI43" s="18"/>
      <c r="ELJ43" s="18"/>
      <c r="ELK43" s="18"/>
      <c r="ELL43" s="18"/>
      <c r="ELM43" s="18"/>
      <c r="ELN43" s="18"/>
      <c r="ELO43" s="18"/>
      <c r="ELP43" s="18"/>
      <c r="ELQ43" s="18"/>
      <c r="ELR43" s="18"/>
      <c r="ELS43" s="18"/>
      <c r="ELT43" s="18"/>
      <c r="ELU43" s="18"/>
      <c r="ELV43" s="18"/>
      <c r="ELW43" s="18"/>
      <c r="ELX43" s="18"/>
      <c r="ELY43" s="18"/>
      <c r="ELZ43" s="18"/>
      <c r="EMA43" s="18"/>
      <c r="EMB43" s="18"/>
      <c r="EMC43" s="18"/>
      <c r="EMD43" s="18"/>
      <c r="EME43" s="18"/>
      <c r="EMF43" s="18"/>
      <c r="EMG43" s="18"/>
      <c r="EMH43" s="18"/>
      <c r="EMI43" s="18"/>
      <c r="EMJ43" s="18"/>
      <c r="EMK43" s="18"/>
      <c r="EML43" s="18"/>
      <c r="EMM43" s="18"/>
      <c r="EMN43" s="18"/>
      <c r="EMO43" s="18"/>
      <c r="EMP43" s="18"/>
      <c r="EMQ43" s="18"/>
      <c r="EMR43" s="18"/>
      <c r="EMS43" s="18"/>
      <c r="EMT43" s="18"/>
      <c r="EMU43" s="18"/>
      <c r="EMV43" s="18"/>
      <c r="EMW43" s="18"/>
      <c r="EMX43" s="18"/>
      <c r="EMY43" s="18"/>
      <c r="EMZ43" s="18"/>
      <c r="ENA43" s="18"/>
      <c r="ENB43" s="18"/>
      <c r="ENC43" s="18"/>
      <c r="END43" s="18"/>
      <c r="ENE43" s="18"/>
      <c r="ENF43" s="18"/>
      <c r="ENG43" s="18"/>
      <c r="ENH43" s="18"/>
      <c r="ENI43" s="18"/>
      <c r="ENJ43" s="18"/>
      <c r="ENK43" s="18"/>
      <c r="ENL43" s="18"/>
      <c r="ENM43" s="18"/>
      <c r="ENN43" s="18"/>
      <c r="ENO43" s="18"/>
      <c r="ENP43" s="18"/>
      <c r="ENQ43" s="18"/>
      <c r="ENR43" s="18"/>
      <c r="ENS43" s="18"/>
      <c r="ENT43" s="18"/>
      <c r="ENU43" s="18"/>
      <c r="ENV43" s="18"/>
      <c r="ENW43" s="18"/>
      <c r="ENX43" s="18"/>
      <c r="ENY43" s="18"/>
      <c r="ENZ43" s="18"/>
      <c r="EOA43" s="18"/>
      <c r="EOB43" s="18"/>
      <c r="EOC43" s="18"/>
      <c r="EOD43" s="18"/>
      <c r="EOE43" s="18"/>
      <c r="EOF43" s="18"/>
      <c r="EOG43" s="18"/>
      <c r="EOH43" s="18"/>
      <c r="EOI43" s="18"/>
      <c r="EOJ43" s="18"/>
      <c r="EOK43" s="18"/>
      <c r="EOL43" s="18"/>
      <c r="EOM43" s="18"/>
      <c r="EON43" s="18"/>
      <c r="EOO43" s="18"/>
      <c r="EOP43" s="18"/>
      <c r="EOQ43" s="18"/>
      <c r="EOR43" s="18"/>
      <c r="EOS43" s="18"/>
      <c r="EOT43" s="18"/>
      <c r="EOU43" s="18"/>
      <c r="EOV43" s="18"/>
      <c r="EOW43" s="18"/>
      <c r="EOX43" s="18"/>
      <c r="EOY43" s="18"/>
      <c r="EOZ43" s="18"/>
      <c r="EPA43" s="18"/>
      <c r="EPB43" s="18"/>
      <c r="EPC43" s="18"/>
      <c r="EPD43" s="18"/>
      <c r="EPE43" s="18"/>
      <c r="EPF43" s="18"/>
      <c r="EPG43" s="18"/>
      <c r="EPH43" s="18"/>
      <c r="EPI43" s="18"/>
      <c r="EPJ43" s="18"/>
      <c r="EPK43" s="18"/>
      <c r="EPL43" s="18"/>
      <c r="EPM43" s="18"/>
      <c r="EPN43" s="18"/>
      <c r="EPO43" s="18"/>
      <c r="EPP43" s="18"/>
      <c r="EPQ43" s="18"/>
      <c r="EPR43" s="18"/>
      <c r="EPS43" s="18"/>
      <c r="EPT43" s="18"/>
      <c r="EPU43" s="18"/>
      <c r="EPV43" s="18"/>
      <c r="EPW43" s="18"/>
      <c r="EPX43" s="18"/>
      <c r="EPY43" s="18"/>
      <c r="EPZ43" s="18"/>
      <c r="EQA43" s="18"/>
      <c r="EQB43" s="18"/>
      <c r="EQC43" s="18"/>
      <c r="EQD43" s="18"/>
      <c r="EQE43" s="18"/>
      <c r="EQF43" s="18"/>
      <c r="EQG43" s="18"/>
      <c r="EQH43" s="18"/>
      <c r="EQI43" s="18"/>
      <c r="EQJ43" s="18"/>
      <c r="EQK43" s="18"/>
      <c r="EQL43" s="18"/>
      <c r="EQM43" s="18"/>
      <c r="EQN43" s="18"/>
      <c r="EQO43" s="18"/>
      <c r="EQP43" s="18"/>
      <c r="EQQ43" s="18"/>
      <c r="EQR43" s="18"/>
      <c r="EQS43" s="18"/>
      <c r="EQT43" s="18"/>
      <c r="EQU43" s="18"/>
      <c r="EQV43" s="18"/>
      <c r="EQW43" s="18"/>
      <c r="EQX43" s="18"/>
      <c r="EQY43" s="18"/>
      <c r="EQZ43" s="18"/>
      <c r="ERA43" s="18"/>
      <c r="ERB43" s="18"/>
      <c r="ERC43" s="18"/>
      <c r="ERD43" s="18"/>
      <c r="ERE43" s="18"/>
      <c r="ERF43" s="18"/>
      <c r="ERG43" s="18"/>
      <c r="ERH43" s="18"/>
      <c r="ERI43" s="18"/>
      <c r="ERJ43" s="18"/>
      <c r="ERK43" s="18"/>
      <c r="ERL43" s="18"/>
      <c r="ERM43" s="18"/>
      <c r="ERN43" s="18"/>
      <c r="ERO43" s="18"/>
      <c r="ERP43" s="18"/>
      <c r="ERQ43" s="18"/>
      <c r="ERR43" s="18"/>
      <c r="ERS43" s="18"/>
      <c r="ERT43" s="18"/>
      <c r="ERU43" s="18"/>
      <c r="ERV43" s="18"/>
      <c r="ERW43" s="18"/>
      <c r="ERX43" s="18"/>
      <c r="ERY43" s="18"/>
      <c r="ERZ43" s="18"/>
      <c r="ESA43" s="18"/>
      <c r="ESB43" s="18"/>
      <c r="ESC43" s="18"/>
      <c r="ESD43" s="18"/>
      <c r="ESE43" s="18"/>
      <c r="ESF43" s="18"/>
      <c r="ESG43" s="18"/>
      <c r="ESH43" s="18"/>
      <c r="ESI43" s="18"/>
      <c r="ESJ43" s="18"/>
      <c r="ESK43" s="18"/>
      <c r="ESL43" s="18"/>
      <c r="ESM43" s="18"/>
      <c r="ESN43" s="18"/>
      <c r="ESO43" s="18"/>
      <c r="ESP43" s="18"/>
      <c r="ESQ43" s="18"/>
      <c r="ESR43" s="18"/>
      <c r="ESS43" s="18"/>
      <c r="EST43" s="18"/>
      <c r="ESU43" s="18"/>
      <c r="ESV43" s="18"/>
      <c r="ESW43" s="18"/>
      <c r="ESX43" s="18"/>
      <c r="ESY43" s="18"/>
      <c r="ESZ43" s="18"/>
      <c r="ETA43" s="18"/>
      <c r="ETB43" s="18"/>
      <c r="ETC43" s="18"/>
      <c r="ETD43" s="18"/>
      <c r="ETE43" s="18"/>
      <c r="ETF43" s="18"/>
      <c r="ETG43" s="18"/>
      <c r="ETH43" s="18"/>
      <c r="ETI43" s="18"/>
      <c r="ETJ43" s="18"/>
      <c r="ETK43" s="18"/>
      <c r="ETL43" s="18"/>
      <c r="ETM43" s="18"/>
      <c r="ETN43" s="18"/>
      <c r="ETO43" s="18"/>
      <c r="ETP43" s="18"/>
      <c r="ETQ43" s="18"/>
      <c r="ETR43" s="18"/>
      <c r="ETS43" s="18"/>
      <c r="ETT43" s="18"/>
      <c r="ETU43" s="18"/>
      <c r="ETV43" s="18"/>
      <c r="ETW43" s="18"/>
      <c r="ETX43" s="18"/>
      <c r="ETY43" s="18"/>
      <c r="ETZ43" s="18"/>
      <c r="EUA43" s="18"/>
      <c r="EUB43" s="18"/>
      <c r="EUC43" s="18"/>
      <c r="EUD43" s="18"/>
      <c r="EUE43" s="18"/>
      <c r="EUF43" s="18"/>
      <c r="EUG43" s="18"/>
      <c r="EUH43" s="18"/>
      <c r="EUI43" s="18"/>
      <c r="EUJ43" s="18"/>
      <c r="EUK43" s="18"/>
      <c r="EUL43" s="18"/>
      <c r="EUM43" s="18"/>
      <c r="EUN43" s="18"/>
      <c r="EUO43" s="18"/>
      <c r="EUP43" s="18"/>
      <c r="EUQ43" s="18"/>
      <c r="EUR43" s="18"/>
      <c r="EUS43" s="18"/>
      <c r="EUT43" s="18"/>
      <c r="EUU43" s="18"/>
      <c r="EUV43" s="18"/>
      <c r="EUW43" s="18"/>
      <c r="EUX43" s="18"/>
      <c r="EUY43" s="18"/>
      <c r="EUZ43" s="18"/>
      <c r="EVA43" s="18"/>
      <c r="EVB43" s="18"/>
      <c r="EVC43" s="18"/>
      <c r="EVD43" s="18"/>
      <c r="EVE43" s="18"/>
      <c r="EVF43" s="18"/>
      <c r="EVG43" s="18"/>
      <c r="EVH43" s="18"/>
      <c r="EVI43" s="18"/>
      <c r="EVJ43" s="18"/>
      <c r="EVK43" s="18"/>
      <c r="EVL43" s="18"/>
      <c r="EVM43" s="18"/>
      <c r="EVN43" s="18"/>
      <c r="EVO43" s="18"/>
      <c r="EVP43" s="18"/>
      <c r="EVQ43" s="18"/>
      <c r="EVR43" s="18"/>
      <c r="EVS43" s="18"/>
      <c r="EVT43" s="18"/>
      <c r="EVU43" s="18"/>
      <c r="EVV43" s="18"/>
      <c r="EVW43" s="18"/>
      <c r="EVX43" s="18"/>
      <c r="EVY43" s="18"/>
      <c r="EVZ43" s="18"/>
      <c r="EWA43" s="18"/>
      <c r="EWB43" s="18"/>
      <c r="EWC43" s="18"/>
      <c r="EWD43" s="18"/>
      <c r="EWE43" s="18"/>
      <c r="EWF43" s="18"/>
      <c r="EWG43" s="18"/>
      <c r="EWH43" s="18"/>
      <c r="EWI43" s="18"/>
      <c r="EWJ43" s="18"/>
      <c r="EWK43" s="18"/>
      <c r="EWL43" s="18"/>
      <c r="EWM43" s="18"/>
      <c r="EWN43" s="18"/>
      <c r="EWO43" s="18"/>
      <c r="EWP43" s="18"/>
      <c r="EWQ43" s="18"/>
      <c r="EWR43" s="18"/>
      <c r="EWS43" s="18"/>
      <c r="EWT43" s="18"/>
      <c r="EWU43" s="18"/>
      <c r="EWV43" s="18"/>
      <c r="EWW43" s="18"/>
      <c r="EWX43" s="18"/>
      <c r="EWY43" s="18"/>
      <c r="EWZ43" s="18"/>
      <c r="EXA43" s="18"/>
      <c r="EXB43" s="18"/>
      <c r="EXC43" s="18"/>
      <c r="EXD43" s="18"/>
      <c r="EXE43" s="18"/>
      <c r="EXF43" s="18"/>
      <c r="EXG43" s="18"/>
      <c r="EXH43" s="18"/>
      <c r="EXI43" s="18"/>
      <c r="EXJ43" s="18"/>
      <c r="EXK43" s="18"/>
      <c r="EXL43" s="18"/>
      <c r="EXM43" s="18"/>
      <c r="EXN43" s="18"/>
      <c r="EXO43" s="18"/>
      <c r="EXP43" s="18"/>
      <c r="EXQ43" s="18"/>
      <c r="EXR43" s="18"/>
      <c r="EXS43" s="18"/>
      <c r="EXT43" s="18"/>
      <c r="EXU43" s="18"/>
      <c r="EXV43" s="18"/>
      <c r="EXW43" s="18"/>
      <c r="EXX43" s="18"/>
      <c r="EXY43" s="18"/>
      <c r="EXZ43" s="18"/>
      <c r="EYA43" s="18"/>
      <c r="EYB43" s="18"/>
      <c r="EYC43" s="18"/>
      <c r="EYD43" s="18"/>
      <c r="EYE43" s="18"/>
      <c r="EYF43" s="18"/>
      <c r="EYG43" s="18"/>
      <c r="EYH43" s="18"/>
      <c r="EYI43" s="18"/>
      <c r="EYJ43" s="18"/>
      <c r="EYK43" s="18"/>
      <c r="EYL43" s="18"/>
      <c r="EYM43" s="18"/>
      <c r="EYN43" s="18"/>
      <c r="EYO43" s="18"/>
      <c r="EYP43" s="18"/>
      <c r="EYQ43" s="18"/>
      <c r="EYR43" s="18"/>
      <c r="EYS43" s="18"/>
      <c r="EYT43" s="18"/>
      <c r="EYU43" s="18"/>
      <c r="EYV43" s="18"/>
      <c r="EYW43" s="18"/>
      <c r="EYX43" s="18"/>
      <c r="EYY43" s="18"/>
      <c r="EYZ43" s="18"/>
      <c r="EZA43" s="18"/>
      <c r="EZB43" s="18"/>
      <c r="EZC43" s="18"/>
      <c r="EZD43" s="18"/>
      <c r="EZE43" s="18"/>
      <c r="EZF43" s="18"/>
      <c r="EZG43" s="18"/>
      <c r="EZH43" s="18"/>
      <c r="EZI43" s="18"/>
      <c r="EZJ43" s="18"/>
      <c r="EZK43" s="18"/>
      <c r="EZL43" s="18"/>
      <c r="EZM43" s="18"/>
      <c r="EZN43" s="18"/>
      <c r="EZO43" s="18"/>
      <c r="EZP43" s="18"/>
      <c r="EZQ43" s="18"/>
      <c r="EZR43" s="18"/>
      <c r="EZS43" s="18"/>
      <c r="EZT43" s="18"/>
      <c r="EZU43" s="18"/>
      <c r="EZV43" s="18"/>
      <c r="EZW43" s="18"/>
      <c r="EZX43" s="18"/>
      <c r="EZY43" s="18"/>
      <c r="EZZ43" s="18"/>
      <c r="FAA43" s="18"/>
      <c r="FAB43" s="18"/>
      <c r="FAC43" s="18"/>
      <c r="FAD43" s="18"/>
      <c r="FAE43" s="18"/>
      <c r="FAF43" s="18"/>
      <c r="FAG43" s="18"/>
      <c r="FAH43" s="18"/>
      <c r="FAI43" s="18"/>
      <c r="FAJ43" s="18"/>
      <c r="FAK43" s="18"/>
      <c r="FAL43" s="18"/>
      <c r="FAM43" s="18"/>
      <c r="FAN43" s="18"/>
      <c r="FAO43" s="18"/>
      <c r="FAP43" s="18"/>
      <c r="FAQ43" s="18"/>
      <c r="FAR43" s="18"/>
      <c r="FAS43" s="18"/>
      <c r="FAT43" s="18"/>
      <c r="FAU43" s="18"/>
      <c r="FAV43" s="18"/>
      <c r="FAW43" s="18"/>
      <c r="FAX43" s="18"/>
      <c r="FAY43" s="18"/>
      <c r="FAZ43" s="18"/>
      <c r="FBA43" s="18"/>
      <c r="FBB43" s="18"/>
      <c r="FBC43" s="18"/>
      <c r="FBD43" s="18"/>
      <c r="FBE43" s="18"/>
      <c r="FBF43" s="18"/>
      <c r="FBG43" s="18"/>
      <c r="FBH43" s="18"/>
      <c r="FBI43" s="18"/>
      <c r="FBJ43" s="18"/>
      <c r="FBK43" s="18"/>
      <c r="FBL43" s="18"/>
      <c r="FBM43" s="18"/>
      <c r="FBN43" s="18"/>
      <c r="FBO43" s="18"/>
      <c r="FBP43" s="18"/>
      <c r="FBQ43" s="18"/>
      <c r="FBR43" s="18"/>
      <c r="FBS43" s="18"/>
      <c r="FBT43" s="18"/>
      <c r="FBU43" s="18"/>
      <c r="FBV43" s="18"/>
      <c r="FBW43" s="18"/>
      <c r="FBX43" s="18"/>
      <c r="FBY43" s="18"/>
      <c r="FBZ43" s="18"/>
      <c r="FCA43" s="18"/>
      <c r="FCB43" s="18"/>
      <c r="FCC43" s="18"/>
      <c r="FCD43" s="18"/>
      <c r="FCE43" s="18"/>
      <c r="FCF43" s="18"/>
      <c r="FCG43" s="18"/>
      <c r="FCH43" s="18"/>
      <c r="FCI43" s="18"/>
      <c r="FCJ43" s="18"/>
      <c r="FCK43" s="18"/>
      <c r="FCL43" s="18"/>
      <c r="FCM43" s="18"/>
      <c r="FCN43" s="18"/>
      <c r="FCO43" s="18"/>
      <c r="FCP43" s="18"/>
      <c r="FCQ43" s="18"/>
      <c r="FCR43" s="18"/>
      <c r="FCS43" s="18"/>
      <c r="FCT43" s="18"/>
      <c r="FCU43" s="18"/>
      <c r="FCV43" s="18"/>
      <c r="FCW43" s="18"/>
      <c r="FCX43" s="18"/>
      <c r="FCY43" s="18"/>
      <c r="FCZ43" s="18"/>
      <c r="FDA43" s="18"/>
      <c r="FDB43" s="18"/>
      <c r="FDC43" s="18"/>
      <c r="FDD43" s="18"/>
      <c r="FDE43" s="18"/>
      <c r="FDF43" s="18"/>
      <c r="FDG43" s="18"/>
      <c r="FDH43" s="18"/>
      <c r="FDI43" s="18"/>
      <c r="FDJ43" s="18"/>
      <c r="FDK43" s="18"/>
      <c r="FDL43" s="18"/>
      <c r="FDM43" s="18"/>
      <c r="FDN43" s="18"/>
      <c r="FDO43" s="18"/>
      <c r="FDP43" s="18"/>
      <c r="FDQ43" s="18"/>
      <c r="FDR43" s="18"/>
      <c r="FDS43" s="18"/>
      <c r="FDT43" s="18"/>
      <c r="FDU43" s="18"/>
      <c r="FDV43" s="18"/>
      <c r="FDW43" s="18"/>
      <c r="FDX43" s="18"/>
      <c r="FDY43" s="18"/>
      <c r="FDZ43" s="18"/>
      <c r="FEA43" s="18"/>
      <c r="FEB43" s="18"/>
      <c r="FEC43" s="18"/>
      <c r="FED43" s="18"/>
      <c r="FEE43" s="18"/>
      <c r="FEF43" s="18"/>
      <c r="FEG43" s="18"/>
      <c r="FEH43" s="18"/>
      <c r="FEI43" s="18"/>
      <c r="FEJ43" s="18"/>
      <c r="FEK43" s="18"/>
      <c r="FEL43" s="18"/>
      <c r="FEM43" s="18"/>
      <c r="FEN43" s="18"/>
      <c r="FEO43" s="18"/>
      <c r="FEP43" s="18"/>
      <c r="FEQ43" s="18"/>
      <c r="FER43" s="18"/>
      <c r="FES43" s="18"/>
      <c r="FET43" s="18"/>
      <c r="FEU43" s="18"/>
      <c r="FEV43" s="18"/>
      <c r="FEW43" s="18"/>
      <c r="FEX43" s="18"/>
      <c r="FEY43" s="18"/>
      <c r="FEZ43" s="18"/>
      <c r="FFA43" s="18"/>
      <c r="FFB43" s="18"/>
      <c r="FFC43" s="18"/>
      <c r="FFD43" s="18"/>
      <c r="FFE43" s="18"/>
      <c r="FFF43" s="18"/>
      <c r="FFG43" s="18"/>
      <c r="FFH43" s="18"/>
      <c r="FFI43" s="18"/>
      <c r="FFJ43" s="18"/>
      <c r="FFK43" s="18"/>
      <c r="FFL43" s="18"/>
      <c r="FFM43" s="18"/>
      <c r="FFN43" s="18"/>
      <c r="FFO43" s="18"/>
      <c r="FFP43" s="18"/>
      <c r="FFQ43" s="18"/>
      <c r="FFR43" s="18"/>
      <c r="FFS43" s="18"/>
      <c r="FFT43" s="18"/>
      <c r="FFU43" s="18"/>
      <c r="FFV43" s="18"/>
      <c r="FFW43" s="18"/>
      <c r="FFX43" s="18"/>
      <c r="FFY43" s="18"/>
      <c r="FFZ43" s="18"/>
      <c r="FGA43" s="18"/>
      <c r="FGB43" s="18"/>
      <c r="FGC43" s="18"/>
      <c r="FGD43" s="18"/>
      <c r="FGE43" s="18"/>
      <c r="FGF43" s="18"/>
      <c r="FGG43" s="18"/>
      <c r="FGH43" s="18"/>
      <c r="FGI43" s="18"/>
      <c r="FGJ43" s="18"/>
      <c r="FGK43" s="18"/>
      <c r="FGL43" s="18"/>
      <c r="FGM43" s="18"/>
      <c r="FGN43" s="18"/>
      <c r="FGO43" s="18"/>
      <c r="FGP43" s="18"/>
      <c r="FGQ43" s="18"/>
      <c r="FGR43" s="18"/>
      <c r="FGS43" s="18"/>
      <c r="FGT43" s="18"/>
      <c r="FGU43" s="18"/>
      <c r="FGV43" s="18"/>
      <c r="FGW43" s="18"/>
      <c r="FGX43" s="18"/>
      <c r="FGY43" s="18"/>
      <c r="FGZ43" s="18"/>
      <c r="FHA43" s="18"/>
      <c r="FHB43" s="18"/>
      <c r="FHC43" s="18"/>
      <c r="FHD43" s="18"/>
      <c r="FHE43" s="18"/>
      <c r="FHF43" s="18"/>
      <c r="FHG43" s="18"/>
      <c r="FHH43" s="18"/>
      <c r="FHI43" s="18"/>
      <c r="FHJ43" s="18"/>
      <c r="FHK43" s="18"/>
      <c r="FHL43" s="18"/>
      <c r="FHM43" s="18"/>
      <c r="FHN43" s="18"/>
      <c r="FHO43" s="18"/>
      <c r="FHP43" s="18"/>
      <c r="FHQ43" s="18"/>
      <c r="FHR43" s="18"/>
      <c r="FHS43" s="18"/>
      <c r="FHT43" s="18"/>
      <c r="FHU43" s="18"/>
      <c r="FHV43" s="18"/>
      <c r="FHW43" s="18"/>
      <c r="FHX43" s="18"/>
      <c r="FHY43" s="18"/>
      <c r="FHZ43" s="18"/>
      <c r="FIA43" s="18"/>
      <c r="FIB43" s="18"/>
      <c r="FIC43" s="18"/>
      <c r="FID43" s="18"/>
      <c r="FIE43" s="18"/>
      <c r="FIF43" s="18"/>
      <c r="FIG43" s="18"/>
      <c r="FIH43" s="18"/>
      <c r="FII43" s="18"/>
      <c r="FIJ43" s="18"/>
      <c r="FIK43" s="18"/>
      <c r="FIL43" s="18"/>
      <c r="FIM43" s="18"/>
      <c r="FIN43" s="18"/>
      <c r="FIO43" s="18"/>
      <c r="FIP43" s="18"/>
      <c r="FIQ43" s="18"/>
      <c r="FIR43" s="18"/>
      <c r="FIS43" s="18"/>
      <c r="FIT43" s="18"/>
      <c r="FIU43" s="18"/>
      <c r="FIV43" s="18"/>
      <c r="FIW43" s="18"/>
      <c r="FIX43" s="18"/>
      <c r="FIY43" s="18"/>
      <c r="FIZ43" s="18"/>
      <c r="FJA43" s="18"/>
      <c r="FJB43" s="18"/>
      <c r="FJC43" s="18"/>
      <c r="FJD43" s="18"/>
      <c r="FJE43" s="18"/>
      <c r="FJF43" s="18"/>
      <c r="FJG43" s="18"/>
      <c r="FJH43" s="18"/>
      <c r="FJI43" s="18"/>
      <c r="FJJ43" s="18"/>
      <c r="FJK43" s="18"/>
      <c r="FJL43" s="18"/>
      <c r="FJM43" s="18"/>
      <c r="FJN43" s="18"/>
      <c r="FJO43" s="18"/>
      <c r="FJP43" s="18"/>
      <c r="FJQ43" s="18"/>
      <c r="FJR43" s="18"/>
      <c r="FJS43" s="18"/>
      <c r="FJT43" s="18"/>
      <c r="FJU43" s="18"/>
      <c r="FJV43" s="18"/>
      <c r="FJW43" s="18"/>
      <c r="FJX43" s="18"/>
      <c r="FJY43" s="18"/>
      <c r="FJZ43" s="18"/>
      <c r="FKA43" s="18"/>
      <c r="FKB43" s="18"/>
      <c r="FKC43" s="18"/>
      <c r="FKD43" s="18"/>
      <c r="FKE43" s="18"/>
      <c r="FKF43" s="18"/>
      <c r="FKG43" s="18"/>
      <c r="FKH43" s="18"/>
      <c r="FKI43" s="18"/>
      <c r="FKJ43" s="18"/>
      <c r="FKK43" s="18"/>
      <c r="FKL43" s="18"/>
      <c r="FKM43" s="18"/>
      <c r="FKN43" s="18"/>
      <c r="FKO43" s="18"/>
      <c r="FKP43" s="18"/>
      <c r="FKQ43" s="18"/>
      <c r="FKR43" s="18"/>
      <c r="FKS43" s="18"/>
      <c r="FKT43" s="18"/>
      <c r="FKU43" s="18"/>
      <c r="FKV43" s="18"/>
      <c r="FKW43" s="18"/>
      <c r="FKX43" s="18"/>
      <c r="FKY43" s="18"/>
      <c r="FKZ43" s="18"/>
      <c r="FLA43" s="18"/>
      <c r="FLB43" s="18"/>
      <c r="FLC43" s="18"/>
      <c r="FLD43" s="18"/>
      <c r="FLE43" s="18"/>
      <c r="FLF43" s="18"/>
      <c r="FLG43" s="18"/>
      <c r="FLH43" s="18"/>
      <c r="FLI43" s="18"/>
      <c r="FLJ43" s="18"/>
      <c r="FLK43" s="18"/>
      <c r="FLL43" s="18"/>
      <c r="FLM43" s="18"/>
      <c r="FLN43" s="18"/>
      <c r="FLO43" s="18"/>
      <c r="FLP43" s="18"/>
      <c r="FLQ43" s="18"/>
      <c r="FLR43" s="18"/>
      <c r="FLS43" s="18"/>
      <c r="FLT43" s="18"/>
      <c r="FLU43" s="18"/>
      <c r="FLV43" s="18"/>
      <c r="FLW43" s="18"/>
      <c r="FLX43" s="18"/>
      <c r="FLY43" s="18"/>
      <c r="FLZ43" s="18"/>
      <c r="FMA43" s="18"/>
      <c r="FMB43" s="18"/>
      <c r="FMC43" s="18"/>
      <c r="FMD43" s="18"/>
      <c r="FME43" s="18"/>
      <c r="FMF43" s="18"/>
      <c r="FMG43" s="18"/>
      <c r="FMH43" s="18"/>
      <c r="FMI43" s="18"/>
      <c r="FMJ43" s="18"/>
      <c r="FMK43" s="18"/>
      <c r="FML43" s="18"/>
      <c r="FMM43" s="18"/>
      <c r="FMN43" s="18"/>
      <c r="FMO43" s="18"/>
      <c r="FMP43" s="18"/>
      <c r="FMQ43" s="18"/>
      <c r="FMR43" s="18"/>
      <c r="FMS43" s="18"/>
      <c r="FMT43" s="18"/>
      <c r="FMU43" s="18"/>
      <c r="FMV43" s="18"/>
      <c r="FMW43" s="18"/>
      <c r="FMX43" s="18"/>
      <c r="FMY43" s="18"/>
      <c r="FMZ43" s="18"/>
      <c r="FNA43" s="18"/>
      <c r="FNB43" s="18"/>
      <c r="FNC43" s="18"/>
      <c r="FND43" s="18"/>
      <c r="FNE43" s="18"/>
      <c r="FNF43" s="18"/>
      <c r="FNG43" s="18"/>
      <c r="FNH43" s="18"/>
      <c r="FNI43" s="18"/>
      <c r="FNJ43" s="18"/>
      <c r="FNK43" s="18"/>
      <c r="FNL43" s="18"/>
      <c r="FNM43" s="18"/>
      <c r="FNN43" s="18"/>
      <c r="FNO43" s="18"/>
      <c r="FNP43" s="18"/>
      <c r="FNQ43" s="18"/>
      <c r="FNR43" s="18"/>
      <c r="FNS43" s="18"/>
      <c r="FNT43" s="18"/>
      <c r="FNU43" s="18"/>
      <c r="FNV43" s="18"/>
      <c r="FNW43" s="18"/>
      <c r="FNX43" s="18"/>
      <c r="FNY43" s="18"/>
      <c r="FNZ43" s="18"/>
      <c r="FOA43" s="18"/>
      <c r="FOB43" s="18"/>
      <c r="FOC43" s="18"/>
      <c r="FOD43" s="18"/>
      <c r="FOE43" s="18"/>
      <c r="FOF43" s="18"/>
      <c r="FOG43" s="18"/>
      <c r="FOH43" s="18"/>
      <c r="FOI43" s="18"/>
      <c r="FOJ43" s="18"/>
      <c r="FOK43" s="18"/>
      <c r="FOL43" s="18"/>
      <c r="FOM43" s="18"/>
      <c r="FON43" s="18"/>
      <c r="FOO43" s="18"/>
      <c r="FOP43" s="18"/>
      <c r="FOQ43" s="18"/>
      <c r="FOR43" s="18"/>
      <c r="FOS43" s="18"/>
      <c r="FOT43" s="18"/>
      <c r="FOU43" s="18"/>
      <c r="FOV43" s="18"/>
      <c r="FOW43" s="18"/>
      <c r="FOX43" s="18"/>
      <c r="FOY43" s="18"/>
      <c r="FOZ43" s="18"/>
      <c r="FPA43" s="18"/>
      <c r="FPB43" s="18"/>
      <c r="FPC43" s="18"/>
      <c r="FPD43" s="18"/>
      <c r="FPE43" s="18"/>
      <c r="FPF43" s="18"/>
      <c r="FPG43" s="18"/>
      <c r="FPH43" s="18"/>
      <c r="FPI43" s="18"/>
      <c r="FPJ43" s="18"/>
      <c r="FPK43" s="18"/>
      <c r="FPL43" s="18"/>
      <c r="FPM43" s="18"/>
      <c r="FPN43" s="18"/>
      <c r="FPO43" s="18"/>
      <c r="FPP43" s="18"/>
      <c r="FPQ43" s="18"/>
      <c r="FPR43" s="18"/>
      <c r="FPS43" s="18"/>
      <c r="FPT43" s="18"/>
      <c r="FPU43" s="18"/>
      <c r="FPV43" s="18"/>
      <c r="FPW43" s="18"/>
      <c r="FPX43" s="18"/>
      <c r="FPY43" s="18"/>
      <c r="FPZ43" s="18"/>
      <c r="FQA43" s="18"/>
      <c r="FQB43" s="18"/>
      <c r="FQC43" s="18"/>
      <c r="FQD43" s="18"/>
      <c r="FQE43" s="18"/>
      <c r="FQF43" s="18"/>
      <c r="FQG43" s="18"/>
      <c r="FQH43" s="18"/>
      <c r="FQI43" s="18"/>
      <c r="FQJ43" s="18"/>
      <c r="FQK43" s="18"/>
      <c r="FQL43" s="18"/>
      <c r="FQM43" s="18"/>
      <c r="FQN43" s="18"/>
      <c r="FQO43" s="18"/>
      <c r="FQP43" s="18"/>
      <c r="FQQ43" s="18"/>
      <c r="FQR43" s="18"/>
      <c r="FQS43" s="18"/>
      <c r="FQT43" s="18"/>
      <c r="FQU43" s="18"/>
      <c r="FQV43" s="18"/>
      <c r="FQW43" s="18"/>
      <c r="FQX43" s="18"/>
      <c r="FQY43" s="18"/>
      <c r="FQZ43" s="18"/>
      <c r="FRA43" s="18"/>
      <c r="FRB43" s="18"/>
      <c r="FRC43" s="18"/>
      <c r="FRD43" s="18"/>
      <c r="FRE43" s="18"/>
      <c r="FRF43" s="18"/>
      <c r="FRG43" s="18"/>
      <c r="FRH43" s="18"/>
      <c r="FRI43" s="18"/>
      <c r="FRJ43" s="18"/>
      <c r="FRK43" s="18"/>
      <c r="FRL43" s="18"/>
      <c r="FRM43" s="18"/>
      <c r="FRN43" s="18"/>
      <c r="FRO43" s="18"/>
      <c r="FRP43" s="18"/>
      <c r="FRQ43" s="18"/>
      <c r="FRR43" s="18"/>
      <c r="FRS43" s="18"/>
      <c r="FRT43" s="18"/>
      <c r="FRU43" s="18"/>
      <c r="FRV43" s="18"/>
      <c r="FRW43" s="18"/>
      <c r="FRX43" s="18"/>
      <c r="FRY43" s="18"/>
      <c r="FRZ43" s="18"/>
      <c r="FSA43" s="18"/>
      <c r="FSB43" s="18"/>
      <c r="FSC43" s="18"/>
      <c r="FSD43" s="18"/>
      <c r="FSE43" s="18"/>
      <c r="FSF43" s="18"/>
      <c r="FSG43" s="18"/>
      <c r="FSH43" s="18"/>
      <c r="FSI43" s="18"/>
      <c r="FSJ43" s="18"/>
      <c r="FSK43" s="18"/>
      <c r="FSL43" s="18"/>
      <c r="FSM43" s="18"/>
      <c r="FSN43" s="18"/>
      <c r="FSO43" s="18"/>
      <c r="FSP43" s="18"/>
      <c r="FSQ43" s="18"/>
      <c r="FSR43" s="18"/>
      <c r="FSS43" s="18"/>
      <c r="FST43" s="18"/>
      <c r="FSU43" s="18"/>
      <c r="FSV43" s="18"/>
      <c r="FSW43" s="18"/>
      <c r="FSX43" s="18"/>
      <c r="FSY43" s="18"/>
      <c r="FSZ43" s="18"/>
      <c r="FTA43" s="18"/>
      <c r="FTB43" s="18"/>
      <c r="FTC43" s="18"/>
      <c r="FTD43" s="18"/>
      <c r="FTE43" s="18"/>
      <c r="FTF43" s="18"/>
      <c r="FTG43" s="18"/>
      <c r="FTH43" s="18"/>
      <c r="FTI43" s="18"/>
      <c r="FTJ43" s="18"/>
      <c r="FTK43" s="18"/>
      <c r="FTL43" s="18"/>
      <c r="FTM43" s="18"/>
      <c r="FTN43" s="18"/>
      <c r="FTO43" s="18"/>
      <c r="FTP43" s="18"/>
      <c r="FTQ43" s="18"/>
      <c r="FTR43" s="18"/>
      <c r="FTS43" s="18"/>
      <c r="FTT43" s="18"/>
      <c r="FTU43" s="18"/>
      <c r="FTV43" s="18"/>
      <c r="FTW43" s="18"/>
      <c r="FTX43" s="18"/>
      <c r="FTY43" s="18"/>
      <c r="FTZ43" s="18"/>
      <c r="FUA43" s="18"/>
      <c r="FUB43" s="18"/>
      <c r="FUC43" s="18"/>
      <c r="FUD43" s="18"/>
      <c r="FUE43" s="18"/>
      <c r="FUF43" s="18"/>
      <c r="FUG43" s="18"/>
      <c r="FUH43" s="18"/>
      <c r="FUI43" s="18"/>
      <c r="FUJ43" s="18"/>
      <c r="FUK43" s="18"/>
      <c r="FUL43" s="18"/>
      <c r="FUM43" s="18"/>
      <c r="FUN43" s="18"/>
      <c r="FUO43" s="18"/>
      <c r="FUP43" s="18"/>
      <c r="FUQ43" s="18"/>
      <c r="FUR43" s="18"/>
      <c r="FUS43" s="18"/>
      <c r="FUT43" s="18"/>
      <c r="FUU43" s="18"/>
      <c r="FUV43" s="18"/>
      <c r="FUW43" s="18"/>
      <c r="FUX43" s="18"/>
      <c r="FUY43" s="18"/>
      <c r="FUZ43" s="18"/>
      <c r="FVA43" s="18"/>
      <c r="FVB43" s="18"/>
      <c r="FVC43" s="18"/>
      <c r="FVD43" s="18"/>
      <c r="FVE43" s="18"/>
      <c r="FVF43" s="18"/>
      <c r="FVG43" s="18"/>
      <c r="FVH43" s="18"/>
      <c r="FVI43" s="18"/>
      <c r="FVJ43" s="18"/>
      <c r="FVK43" s="18"/>
      <c r="FVL43" s="18"/>
      <c r="FVM43" s="18"/>
      <c r="FVN43" s="18"/>
      <c r="FVO43" s="18"/>
      <c r="FVP43" s="18"/>
      <c r="FVQ43" s="18"/>
      <c r="FVR43" s="18"/>
      <c r="FVS43" s="18"/>
      <c r="FVT43" s="18"/>
      <c r="FVU43" s="18"/>
      <c r="FVV43" s="18"/>
      <c r="FVW43" s="18"/>
      <c r="FVX43" s="18"/>
      <c r="FVY43" s="18"/>
      <c r="FVZ43" s="18"/>
      <c r="FWA43" s="18"/>
      <c r="FWB43" s="18"/>
      <c r="FWC43" s="18"/>
      <c r="FWD43" s="18"/>
      <c r="FWE43" s="18"/>
      <c r="FWF43" s="18"/>
      <c r="FWG43" s="18"/>
      <c r="FWH43" s="18"/>
      <c r="FWI43" s="18"/>
      <c r="FWJ43" s="18"/>
      <c r="FWK43" s="18"/>
      <c r="FWL43" s="18"/>
      <c r="FWM43" s="18"/>
      <c r="FWN43" s="18"/>
      <c r="FWO43" s="18"/>
      <c r="FWP43" s="18"/>
      <c r="FWQ43" s="18"/>
      <c r="FWR43" s="18"/>
      <c r="FWS43" s="18"/>
      <c r="FWT43" s="18"/>
      <c r="FWU43" s="18"/>
      <c r="FWV43" s="18"/>
      <c r="FWW43" s="18"/>
      <c r="FWX43" s="18"/>
      <c r="FWY43" s="18"/>
      <c r="FWZ43" s="18"/>
      <c r="FXA43" s="18"/>
      <c r="FXB43" s="18"/>
      <c r="FXC43" s="18"/>
      <c r="FXD43" s="18"/>
      <c r="FXE43" s="18"/>
      <c r="FXF43" s="18"/>
      <c r="FXG43" s="18"/>
      <c r="FXH43" s="18"/>
      <c r="FXI43" s="18"/>
      <c r="FXJ43" s="18"/>
      <c r="FXK43" s="18"/>
      <c r="FXL43" s="18"/>
      <c r="FXM43" s="18"/>
      <c r="FXN43" s="18"/>
      <c r="FXO43" s="18"/>
      <c r="FXP43" s="18"/>
      <c r="FXQ43" s="18"/>
      <c r="FXR43" s="18"/>
      <c r="FXS43" s="18"/>
      <c r="FXT43" s="18"/>
      <c r="FXU43" s="18"/>
      <c r="FXV43" s="18"/>
      <c r="FXW43" s="18"/>
      <c r="FXX43" s="18"/>
      <c r="FXY43" s="18"/>
      <c r="FXZ43" s="18"/>
      <c r="FYA43" s="18"/>
      <c r="FYB43" s="18"/>
      <c r="FYC43" s="18"/>
      <c r="FYD43" s="18"/>
      <c r="FYE43" s="18"/>
      <c r="FYF43" s="18"/>
      <c r="FYG43" s="18"/>
      <c r="FYH43" s="18"/>
      <c r="FYI43" s="18"/>
      <c r="FYJ43" s="18"/>
      <c r="FYK43" s="18"/>
      <c r="FYL43" s="18"/>
      <c r="FYM43" s="18"/>
      <c r="FYN43" s="18"/>
      <c r="FYO43" s="18"/>
      <c r="FYP43" s="18"/>
      <c r="FYQ43" s="18"/>
      <c r="FYR43" s="18"/>
      <c r="FYS43" s="18"/>
      <c r="FYT43" s="18"/>
      <c r="FYU43" s="18"/>
      <c r="FYV43" s="18"/>
      <c r="FYW43" s="18"/>
      <c r="FYX43" s="18"/>
      <c r="FYY43" s="18"/>
      <c r="FYZ43" s="18"/>
      <c r="FZA43" s="18"/>
      <c r="FZB43" s="18"/>
      <c r="FZC43" s="18"/>
      <c r="FZD43" s="18"/>
      <c r="FZE43" s="18"/>
      <c r="FZF43" s="18"/>
      <c r="FZG43" s="18"/>
      <c r="FZH43" s="18"/>
      <c r="FZI43" s="18"/>
      <c r="FZJ43" s="18"/>
      <c r="FZK43" s="18"/>
      <c r="FZL43" s="18"/>
      <c r="FZM43" s="18"/>
      <c r="FZN43" s="18"/>
      <c r="FZO43" s="18"/>
      <c r="FZP43" s="18"/>
      <c r="FZQ43" s="18"/>
      <c r="FZR43" s="18"/>
      <c r="FZS43" s="18"/>
      <c r="FZT43" s="18"/>
      <c r="FZU43" s="18"/>
      <c r="FZV43" s="18"/>
      <c r="FZW43" s="18"/>
      <c r="FZX43" s="18"/>
      <c r="FZY43" s="18"/>
      <c r="FZZ43" s="18"/>
      <c r="GAA43" s="18"/>
      <c r="GAB43" s="18"/>
      <c r="GAC43" s="18"/>
      <c r="GAD43" s="18"/>
      <c r="GAE43" s="18"/>
      <c r="GAF43" s="18"/>
      <c r="GAG43" s="18"/>
      <c r="GAH43" s="18"/>
      <c r="GAI43" s="18"/>
      <c r="GAJ43" s="18"/>
      <c r="GAK43" s="18"/>
      <c r="GAL43" s="18"/>
      <c r="GAM43" s="18"/>
      <c r="GAN43" s="18"/>
      <c r="GAO43" s="18"/>
      <c r="GAP43" s="18"/>
      <c r="GAQ43" s="18"/>
      <c r="GAR43" s="18"/>
      <c r="GAS43" s="18"/>
      <c r="GAT43" s="18"/>
      <c r="GAU43" s="18"/>
      <c r="GAV43" s="18"/>
      <c r="GAW43" s="18"/>
      <c r="GAX43" s="18"/>
      <c r="GAY43" s="18"/>
      <c r="GAZ43" s="18"/>
      <c r="GBA43" s="18"/>
      <c r="GBB43" s="18"/>
      <c r="GBC43" s="18"/>
      <c r="GBD43" s="18"/>
      <c r="GBE43" s="18"/>
      <c r="GBF43" s="18"/>
      <c r="GBG43" s="18"/>
      <c r="GBH43" s="18"/>
      <c r="GBI43" s="18"/>
      <c r="GBJ43" s="18"/>
      <c r="GBK43" s="18"/>
      <c r="GBL43" s="18"/>
      <c r="GBM43" s="18"/>
      <c r="GBN43" s="18"/>
      <c r="GBO43" s="18"/>
      <c r="GBP43" s="18"/>
      <c r="GBQ43" s="18"/>
      <c r="GBR43" s="18"/>
      <c r="GBS43" s="18"/>
      <c r="GBT43" s="18"/>
      <c r="GBU43" s="18"/>
      <c r="GBV43" s="18"/>
      <c r="GBW43" s="18"/>
      <c r="GBX43" s="18"/>
      <c r="GBY43" s="18"/>
      <c r="GBZ43" s="18"/>
      <c r="GCA43" s="18"/>
      <c r="GCB43" s="18"/>
      <c r="GCC43" s="18"/>
      <c r="GCD43" s="18"/>
      <c r="GCE43" s="18"/>
      <c r="GCF43" s="18"/>
      <c r="GCG43" s="18"/>
      <c r="GCH43" s="18"/>
      <c r="GCI43" s="18"/>
      <c r="GCJ43" s="18"/>
      <c r="GCK43" s="18"/>
      <c r="GCL43" s="18"/>
      <c r="GCM43" s="18"/>
      <c r="GCN43" s="18"/>
      <c r="GCO43" s="18"/>
      <c r="GCP43" s="18"/>
      <c r="GCQ43" s="18"/>
      <c r="GCR43" s="18"/>
      <c r="GCS43" s="18"/>
      <c r="GCT43" s="18"/>
      <c r="GCU43" s="18"/>
      <c r="GCV43" s="18"/>
      <c r="GCW43" s="18"/>
      <c r="GCX43" s="18"/>
      <c r="GCY43" s="18"/>
      <c r="GCZ43" s="18"/>
      <c r="GDA43" s="18"/>
      <c r="GDB43" s="18"/>
      <c r="GDC43" s="18"/>
      <c r="GDD43" s="18"/>
      <c r="GDE43" s="18"/>
      <c r="GDF43" s="18"/>
      <c r="GDG43" s="18"/>
      <c r="GDH43" s="18"/>
      <c r="GDI43" s="18"/>
      <c r="GDJ43" s="18"/>
      <c r="GDK43" s="18"/>
      <c r="GDL43" s="18"/>
      <c r="GDM43" s="18"/>
      <c r="GDN43" s="18"/>
      <c r="GDO43" s="18"/>
      <c r="GDP43" s="18"/>
      <c r="GDQ43" s="18"/>
      <c r="GDR43" s="18"/>
      <c r="GDS43" s="18"/>
      <c r="GDT43" s="18"/>
      <c r="GDU43" s="18"/>
      <c r="GDV43" s="18"/>
      <c r="GDW43" s="18"/>
      <c r="GDX43" s="18"/>
      <c r="GDY43" s="18"/>
      <c r="GDZ43" s="18"/>
      <c r="GEA43" s="18"/>
      <c r="GEB43" s="18"/>
      <c r="GEC43" s="18"/>
      <c r="GED43" s="18"/>
      <c r="GEE43" s="18"/>
      <c r="GEF43" s="18"/>
      <c r="GEG43" s="18"/>
      <c r="GEH43" s="18"/>
      <c r="GEI43" s="18"/>
      <c r="GEJ43" s="18"/>
      <c r="GEK43" s="18"/>
      <c r="GEL43" s="18"/>
      <c r="GEM43" s="18"/>
      <c r="GEN43" s="18"/>
      <c r="GEO43" s="18"/>
      <c r="GEP43" s="18"/>
      <c r="GEQ43" s="18"/>
      <c r="GER43" s="18"/>
      <c r="GES43" s="18"/>
      <c r="GET43" s="18"/>
      <c r="GEU43" s="18"/>
      <c r="GEV43" s="18"/>
      <c r="GEW43" s="18"/>
      <c r="GEX43" s="18"/>
      <c r="GEY43" s="18"/>
      <c r="GEZ43" s="18"/>
      <c r="GFA43" s="18"/>
      <c r="GFB43" s="18"/>
      <c r="GFC43" s="18"/>
      <c r="GFD43" s="18"/>
      <c r="GFE43" s="18"/>
      <c r="GFF43" s="18"/>
      <c r="GFG43" s="18"/>
      <c r="GFH43" s="18"/>
      <c r="GFI43" s="18"/>
      <c r="GFJ43" s="18"/>
      <c r="GFK43" s="18"/>
      <c r="GFL43" s="18"/>
      <c r="GFM43" s="18"/>
      <c r="GFN43" s="18"/>
      <c r="GFO43" s="18"/>
      <c r="GFP43" s="18"/>
      <c r="GFQ43" s="18"/>
      <c r="GFR43" s="18"/>
      <c r="GFS43" s="18"/>
      <c r="GFT43" s="18"/>
      <c r="GFU43" s="18"/>
      <c r="GFV43" s="18"/>
      <c r="GFW43" s="18"/>
      <c r="GFX43" s="18"/>
      <c r="GFY43" s="18"/>
      <c r="GFZ43" s="18"/>
      <c r="GGA43" s="18"/>
      <c r="GGB43" s="18"/>
      <c r="GGC43" s="18"/>
      <c r="GGD43" s="18"/>
      <c r="GGE43" s="18"/>
      <c r="GGF43" s="18"/>
      <c r="GGG43" s="18"/>
      <c r="GGH43" s="18"/>
      <c r="GGI43" s="18"/>
      <c r="GGJ43" s="18"/>
      <c r="GGK43" s="18"/>
      <c r="GGL43" s="18"/>
      <c r="GGM43" s="18"/>
      <c r="GGN43" s="18"/>
      <c r="GGO43" s="18"/>
      <c r="GGP43" s="18"/>
      <c r="GGQ43" s="18"/>
      <c r="GGR43" s="18"/>
      <c r="GGS43" s="18"/>
      <c r="GGT43" s="18"/>
      <c r="GGU43" s="18"/>
      <c r="GGV43" s="18"/>
      <c r="GGW43" s="18"/>
      <c r="GGX43" s="18"/>
      <c r="GGY43" s="18"/>
      <c r="GGZ43" s="18"/>
      <c r="GHA43" s="18"/>
      <c r="GHB43" s="18"/>
      <c r="GHC43" s="18"/>
      <c r="GHD43" s="18"/>
      <c r="GHE43" s="18"/>
      <c r="GHF43" s="18"/>
      <c r="GHG43" s="18"/>
      <c r="GHH43" s="18"/>
      <c r="GHI43" s="18"/>
      <c r="GHJ43" s="18"/>
      <c r="GHK43" s="18"/>
      <c r="GHL43" s="18"/>
      <c r="GHM43" s="18"/>
      <c r="GHN43" s="18"/>
      <c r="GHO43" s="18"/>
      <c r="GHP43" s="18"/>
      <c r="GHQ43" s="18"/>
      <c r="GHR43" s="18"/>
      <c r="GHS43" s="18"/>
      <c r="GHT43" s="18"/>
      <c r="GHU43" s="18"/>
      <c r="GHV43" s="18"/>
      <c r="GHW43" s="18"/>
      <c r="GHX43" s="18"/>
      <c r="GHY43" s="18"/>
      <c r="GHZ43" s="18"/>
      <c r="GIA43" s="18"/>
      <c r="GIB43" s="18"/>
      <c r="GIC43" s="18"/>
      <c r="GID43" s="18"/>
      <c r="GIE43" s="18"/>
      <c r="GIF43" s="18"/>
      <c r="GIG43" s="18"/>
      <c r="GIH43" s="18"/>
      <c r="GII43" s="18"/>
      <c r="GIJ43" s="18"/>
      <c r="GIK43" s="18"/>
      <c r="GIL43" s="18"/>
      <c r="GIM43" s="18"/>
      <c r="GIN43" s="18"/>
      <c r="GIO43" s="18"/>
      <c r="GIP43" s="18"/>
      <c r="GIQ43" s="18"/>
      <c r="GIR43" s="18"/>
      <c r="GIS43" s="18"/>
      <c r="GIT43" s="18"/>
      <c r="GIU43" s="18"/>
      <c r="GIV43" s="18"/>
      <c r="GIW43" s="18"/>
      <c r="GIX43" s="18"/>
      <c r="GIY43" s="18"/>
      <c r="GIZ43" s="18"/>
      <c r="GJA43" s="18"/>
      <c r="GJB43" s="18"/>
      <c r="GJC43" s="18"/>
      <c r="GJD43" s="18"/>
      <c r="GJE43" s="18"/>
      <c r="GJF43" s="18"/>
      <c r="GJG43" s="18"/>
      <c r="GJH43" s="18"/>
      <c r="GJI43" s="18"/>
      <c r="GJJ43" s="18"/>
      <c r="GJK43" s="18"/>
      <c r="GJL43" s="18"/>
      <c r="GJM43" s="18"/>
      <c r="GJN43" s="18"/>
      <c r="GJO43" s="18"/>
      <c r="GJP43" s="18"/>
      <c r="GJQ43" s="18"/>
      <c r="GJR43" s="18"/>
      <c r="GJS43" s="18"/>
      <c r="GJT43" s="18"/>
      <c r="GJU43" s="18"/>
      <c r="GJV43" s="18"/>
      <c r="GJW43" s="18"/>
      <c r="GJX43" s="18"/>
      <c r="GJY43" s="18"/>
      <c r="GJZ43" s="18"/>
      <c r="GKA43" s="18"/>
      <c r="GKB43" s="18"/>
      <c r="GKC43" s="18"/>
      <c r="GKD43" s="18"/>
      <c r="GKE43" s="18"/>
      <c r="GKF43" s="18"/>
      <c r="GKG43" s="18"/>
      <c r="GKH43" s="18"/>
      <c r="GKI43" s="18"/>
      <c r="GKJ43" s="18"/>
      <c r="GKK43" s="18"/>
      <c r="GKL43" s="18"/>
      <c r="GKM43" s="18"/>
      <c r="GKN43" s="18"/>
      <c r="GKO43" s="18"/>
      <c r="GKP43" s="18"/>
      <c r="GKQ43" s="18"/>
      <c r="GKR43" s="18"/>
      <c r="GKS43" s="18"/>
      <c r="GKT43" s="18"/>
      <c r="GKU43" s="18"/>
      <c r="GKV43" s="18"/>
      <c r="GKW43" s="18"/>
      <c r="GKX43" s="18"/>
      <c r="GKY43" s="18"/>
      <c r="GKZ43" s="18"/>
      <c r="GLA43" s="18"/>
      <c r="GLB43" s="18"/>
      <c r="GLC43" s="18"/>
      <c r="GLD43" s="18"/>
      <c r="GLE43" s="18"/>
      <c r="GLF43" s="18"/>
      <c r="GLG43" s="18"/>
      <c r="GLH43" s="18"/>
      <c r="GLI43" s="18"/>
      <c r="GLJ43" s="18"/>
      <c r="GLK43" s="18"/>
      <c r="GLL43" s="18"/>
      <c r="GLM43" s="18"/>
      <c r="GLN43" s="18"/>
      <c r="GLO43" s="18"/>
      <c r="GLP43" s="18"/>
      <c r="GLQ43" s="18"/>
      <c r="GLR43" s="18"/>
      <c r="GLS43" s="18"/>
      <c r="GLT43" s="18"/>
      <c r="GLU43" s="18"/>
      <c r="GLV43" s="18"/>
      <c r="GLW43" s="18"/>
      <c r="GLX43" s="18"/>
      <c r="GLY43" s="18"/>
      <c r="GLZ43" s="18"/>
      <c r="GMA43" s="18"/>
      <c r="GMB43" s="18"/>
      <c r="GMC43" s="18"/>
      <c r="GMD43" s="18"/>
      <c r="GME43" s="18"/>
      <c r="GMF43" s="18"/>
      <c r="GMG43" s="18"/>
      <c r="GMH43" s="18"/>
      <c r="GMI43" s="18"/>
      <c r="GMJ43" s="18"/>
      <c r="GMK43" s="18"/>
      <c r="GML43" s="18"/>
      <c r="GMM43" s="18"/>
      <c r="GMN43" s="18"/>
      <c r="GMO43" s="18"/>
      <c r="GMP43" s="18"/>
      <c r="GMQ43" s="18"/>
      <c r="GMR43" s="18"/>
      <c r="GMS43" s="18"/>
      <c r="GMT43" s="18"/>
      <c r="GMU43" s="18"/>
      <c r="GMV43" s="18"/>
      <c r="GMW43" s="18"/>
      <c r="GMX43" s="18"/>
      <c r="GMY43" s="18"/>
      <c r="GMZ43" s="18"/>
      <c r="GNA43" s="18"/>
      <c r="GNB43" s="18"/>
      <c r="GNC43" s="18"/>
      <c r="GND43" s="18"/>
      <c r="GNE43" s="18"/>
      <c r="GNF43" s="18"/>
      <c r="GNG43" s="18"/>
      <c r="GNH43" s="18"/>
      <c r="GNI43" s="18"/>
      <c r="GNJ43" s="18"/>
      <c r="GNK43" s="18"/>
      <c r="GNL43" s="18"/>
      <c r="GNM43" s="18"/>
      <c r="GNN43" s="18"/>
      <c r="GNO43" s="18"/>
      <c r="GNP43" s="18"/>
      <c r="GNQ43" s="18"/>
      <c r="GNR43" s="18"/>
      <c r="GNS43" s="18"/>
      <c r="GNT43" s="18"/>
      <c r="GNU43" s="18"/>
      <c r="GNV43" s="18"/>
      <c r="GNW43" s="18"/>
      <c r="GNX43" s="18"/>
      <c r="GNY43" s="18"/>
      <c r="GNZ43" s="18"/>
      <c r="GOA43" s="18"/>
      <c r="GOB43" s="18"/>
      <c r="GOC43" s="18"/>
      <c r="GOD43" s="18"/>
      <c r="GOE43" s="18"/>
      <c r="GOF43" s="18"/>
      <c r="GOG43" s="18"/>
      <c r="GOH43" s="18"/>
      <c r="GOI43" s="18"/>
      <c r="GOJ43" s="18"/>
      <c r="GOK43" s="18"/>
      <c r="GOL43" s="18"/>
      <c r="GOM43" s="18"/>
      <c r="GON43" s="18"/>
      <c r="GOO43" s="18"/>
      <c r="GOP43" s="18"/>
      <c r="GOQ43" s="18"/>
      <c r="GOR43" s="18"/>
      <c r="GOS43" s="18"/>
      <c r="GOT43" s="18"/>
      <c r="GOU43" s="18"/>
      <c r="GOV43" s="18"/>
      <c r="GOW43" s="18"/>
      <c r="GOX43" s="18"/>
      <c r="GOY43" s="18"/>
      <c r="GOZ43" s="18"/>
      <c r="GPA43" s="18"/>
      <c r="GPB43" s="18"/>
      <c r="GPC43" s="18"/>
      <c r="GPD43" s="18"/>
      <c r="GPE43" s="18"/>
      <c r="GPF43" s="18"/>
      <c r="GPG43" s="18"/>
      <c r="GPH43" s="18"/>
      <c r="GPI43" s="18"/>
      <c r="GPJ43" s="18"/>
      <c r="GPK43" s="18"/>
      <c r="GPL43" s="18"/>
      <c r="GPM43" s="18"/>
      <c r="GPN43" s="18"/>
      <c r="GPO43" s="18"/>
      <c r="GPP43" s="18"/>
      <c r="GPQ43" s="18"/>
      <c r="GPR43" s="18"/>
      <c r="GPS43" s="18"/>
      <c r="GPT43" s="18"/>
      <c r="GPU43" s="18"/>
      <c r="GPV43" s="18"/>
      <c r="GPW43" s="18"/>
      <c r="GPX43" s="18"/>
      <c r="GPY43" s="18"/>
      <c r="GPZ43" s="18"/>
      <c r="GQA43" s="18"/>
      <c r="GQB43" s="18"/>
      <c r="GQC43" s="18"/>
      <c r="GQD43" s="18"/>
      <c r="GQE43" s="18"/>
      <c r="GQF43" s="18"/>
      <c r="GQG43" s="18"/>
      <c r="GQH43" s="18"/>
      <c r="GQI43" s="18"/>
      <c r="GQJ43" s="18"/>
      <c r="GQK43" s="18"/>
      <c r="GQL43" s="18"/>
      <c r="GQM43" s="18"/>
      <c r="GQN43" s="18"/>
      <c r="GQO43" s="18"/>
      <c r="GQP43" s="18"/>
      <c r="GQQ43" s="18"/>
      <c r="GQR43" s="18"/>
      <c r="GQS43" s="18"/>
      <c r="GQT43" s="18"/>
      <c r="GQU43" s="18"/>
      <c r="GQV43" s="18"/>
      <c r="GQW43" s="18"/>
      <c r="GQX43" s="18"/>
      <c r="GQY43" s="18"/>
      <c r="GQZ43" s="18"/>
      <c r="GRA43" s="18"/>
      <c r="GRB43" s="18"/>
      <c r="GRC43" s="18"/>
      <c r="GRD43" s="18"/>
      <c r="GRE43" s="18"/>
      <c r="GRF43" s="18"/>
      <c r="GRG43" s="18"/>
      <c r="GRH43" s="18"/>
      <c r="GRI43" s="18"/>
      <c r="GRJ43" s="18"/>
      <c r="GRK43" s="18"/>
      <c r="GRL43" s="18"/>
      <c r="GRM43" s="18"/>
      <c r="GRN43" s="18"/>
      <c r="GRO43" s="18"/>
      <c r="GRP43" s="18"/>
      <c r="GRQ43" s="18"/>
      <c r="GRR43" s="18"/>
      <c r="GRS43" s="18"/>
      <c r="GRT43" s="18"/>
      <c r="GRU43" s="18"/>
      <c r="GRV43" s="18"/>
      <c r="GRW43" s="18"/>
      <c r="GRX43" s="18"/>
      <c r="GRY43" s="18"/>
      <c r="GRZ43" s="18"/>
      <c r="GSA43" s="18"/>
      <c r="GSB43" s="18"/>
      <c r="GSC43" s="18"/>
      <c r="GSD43" s="18"/>
      <c r="GSE43" s="18"/>
      <c r="GSF43" s="18"/>
      <c r="GSG43" s="18"/>
      <c r="GSH43" s="18"/>
      <c r="GSI43" s="18"/>
      <c r="GSJ43" s="18"/>
      <c r="GSK43" s="18"/>
      <c r="GSL43" s="18"/>
      <c r="GSM43" s="18"/>
      <c r="GSN43" s="18"/>
      <c r="GSO43" s="18"/>
      <c r="GSP43" s="18"/>
      <c r="GSQ43" s="18"/>
      <c r="GSR43" s="18"/>
      <c r="GSS43" s="18"/>
      <c r="GST43" s="18"/>
      <c r="GSU43" s="18"/>
      <c r="GSV43" s="18"/>
      <c r="GSW43" s="18"/>
      <c r="GSX43" s="18"/>
      <c r="GSY43" s="18"/>
      <c r="GSZ43" s="18"/>
      <c r="GTA43" s="18"/>
      <c r="GTB43" s="18"/>
      <c r="GTC43" s="18"/>
      <c r="GTD43" s="18"/>
      <c r="GTE43" s="18"/>
      <c r="GTF43" s="18"/>
      <c r="GTG43" s="18"/>
      <c r="GTH43" s="18"/>
      <c r="GTI43" s="18"/>
      <c r="GTJ43" s="18"/>
      <c r="GTK43" s="18"/>
      <c r="GTL43" s="18"/>
      <c r="GTM43" s="18"/>
      <c r="GTN43" s="18"/>
      <c r="GTO43" s="18"/>
      <c r="GTP43" s="18"/>
      <c r="GTQ43" s="18"/>
      <c r="GTR43" s="18"/>
      <c r="GTS43" s="18"/>
      <c r="GTT43" s="18"/>
      <c r="GTU43" s="18"/>
      <c r="GTV43" s="18"/>
      <c r="GTW43" s="18"/>
      <c r="GTX43" s="18"/>
      <c r="GTY43" s="18"/>
      <c r="GTZ43" s="18"/>
      <c r="GUA43" s="18"/>
      <c r="GUB43" s="18"/>
      <c r="GUC43" s="18"/>
      <c r="GUD43" s="18"/>
      <c r="GUE43" s="18"/>
      <c r="GUF43" s="18"/>
      <c r="GUG43" s="18"/>
      <c r="GUH43" s="18"/>
      <c r="GUI43" s="18"/>
      <c r="GUJ43" s="18"/>
      <c r="GUK43" s="18"/>
      <c r="GUL43" s="18"/>
      <c r="GUM43" s="18"/>
      <c r="GUN43" s="18"/>
      <c r="GUO43" s="18"/>
      <c r="GUP43" s="18"/>
      <c r="GUQ43" s="18"/>
      <c r="GUR43" s="18"/>
      <c r="GUS43" s="18"/>
      <c r="GUT43" s="18"/>
      <c r="GUU43" s="18"/>
      <c r="GUV43" s="18"/>
      <c r="GUW43" s="18"/>
      <c r="GUX43" s="18"/>
      <c r="GUY43" s="18"/>
      <c r="GUZ43" s="18"/>
      <c r="GVA43" s="18"/>
      <c r="GVB43" s="18"/>
      <c r="GVC43" s="18"/>
      <c r="GVD43" s="18"/>
      <c r="GVE43" s="18"/>
      <c r="GVF43" s="18"/>
      <c r="GVG43" s="18"/>
      <c r="GVH43" s="18"/>
      <c r="GVI43" s="18"/>
      <c r="GVJ43" s="18"/>
      <c r="GVK43" s="18"/>
      <c r="GVL43" s="18"/>
      <c r="GVM43" s="18"/>
      <c r="GVN43" s="18"/>
      <c r="GVO43" s="18"/>
      <c r="GVP43" s="18"/>
      <c r="GVQ43" s="18"/>
      <c r="GVR43" s="18"/>
      <c r="GVS43" s="18"/>
      <c r="GVT43" s="18"/>
      <c r="GVU43" s="18"/>
      <c r="GVV43" s="18"/>
      <c r="GVW43" s="18"/>
      <c r="GVX43" s="18"/>
      <c r="GVY43" s="18"/>
      <c r="GVZ43" s="18"/>
      <c r="GWA43" s="18"/>
      <c r="GWB43" s="18"/>
      <c r="GWC43" s="18"/>
      <c r="GWD43" s="18"/>
      <c r="GWE43" s="18"/>
      <c r="GWF43" s="18"/>
      <c r="GWG43" s="18"/>
      <c r="GWH43" s="18"/>
      <c r="GWI43" s="18"/>
      <c r="GWJ43" s="18"/>
      <c r="GWK43" s="18"/>
      <c r="GWL43" s="18"/>
      <c r="GWM43" s="18"/>
      <c r="GWN43" s="18"/>
      <c r="GWO43" s="18"/>
      <c r="GWP43" s="18"/>
      <c r="GWQ43" s="18"/>
      <c r="GWR43" s="18"/>
      <c r="GWS43" s="18"/>
      <c r="GWT43" s="18"/>
      <c r="GWU43" s="18"/>
      <c r="GWV43" s="18"/>
      <c r="GWW43" s="18"/>
      <c r="GWX43" s="18"/>
      <c r="GWY43" s="18"/>
      <c r="GWZ43" s="18"/>
      <c r="GXA43" s="18"/>
      <c r="GXB43" s="18"/>
      <c r="GXC43" s="18"/>
      <c r="GXD43" s="18"/>
      <c r="GXE43" s="18"/>
      <c r="GXF43" s="18"/>
      <c r="GXG43" s="18"/>
      <c r="GXH43" s="18"/>
      <c r="GXI43" s="18"/>
      <c r="GXJ43" s="18"/>
      <c r="GXK43" s="18"/>
      <c r="GXL43" s="18"/>
      <c r="GXM43" s="18"/>
      <c r="GXN43" s="18"/>
      <c r="GXO43" s="18"/>
      <c r="GXP43" s="18"/>
      <c r="GXQ43" s="18"/>
      <c r="GXR43" s="18"/>
      <c r="GXS43" s="18"/>
      <c r="GXT43" s="18"/>
      <c r="GXU43" s="18"/>
      <c r="GXV43" s="18"/>
      <c r="GXW43" s="18"/>
      <c r="GXX43" s="18"/>
      <c r="GXY43" s="18"/>
      <c r="GXZ43" s="18"/>
      <c r="GYA43" s="18"/>
      <c r="GYB43" s="18"/>
      <c r="GYC43" s="18"/>
      <c r="GYD43" s="18"/>
      <c r="GYE43" s="18"/>
      <c r="GYF43" s="18"/>
      <c r="GYG43" s="18"/>
      <c r="GYH43" s="18"/>
      <c r="GYI43" s="18"/>
      <c r="GYJ43" s="18"/>
      <c r="GYK43" s="18"/>
      <c r="GYL43" s="18"/>
      <c r="GYM43" s="18"/>
      <c r="GYN43" s="18"/>
      <c r="GYO43" s="18"/>
      <c r="GYP43" s="18"/>
      <c r="GYQ43" s="18"/>
      <c r="GYR43" s="18"/>
      <c r="GYS43" s="18"/>
      <c r="GYT43" s="18"/>
      <c r="GYU43" s="18"/>
      <c r="GYV43" s="18"/>
      <c r="GYW43" s="18"/>
      <c r="GYX43" s="18"/>
      <c r="GYY43" s="18"/>
      <c r="GYZ43" s="18"/>
      <c r="GZA43" s="18"/>
      <c r="GZB43" s="18"/>
      <c r="GZC43" s="18"/>
      <c r="GZD43" s="18"/>
      <c r="GZE43" s="18"/>
      <c r="GZF43" s="18"/>
      <c r="GZG43" s="18"/>
      <c r="GZH43" s="18"/>
      <c r="GZI43" s="18"/>
      <c r="GZJ43" s="18"/>
      <c r="GZK43" s="18"/>
      <c r="GZL43" s="18"/>
      <c r="GZM43" s="18"/>
      <c r="GZN43" s="18"/>
      <c r="GZO43" s="18"/>
      <c r="GZP43" s="18"/>
      <c r="GZQ43" s="18"/>
      <c r="GZR43" s="18"/>
      <c r="GZS43" s="18"/>
      <c r="GZT43" s="18"/>
      <c r="GZU43" s="18"/>
      <c r="GZV43" s="18"/>
      <c r="GZW43" s="18"/>
      <c r="GZX43" s="18"/>
      <c r="GZY43" s="18"/>
      <c r="GZZ43" s="18"/>
      <c r="HAA43" s="18"/>
      <c r="HAB43" s="18"/>
      <c r="HAC43" s="18"/>
      <c r="HAD43" s="18"/>
      <c r="HAE43" s="18"/>
      <c r="HAF43" s="18"/>
      <c r="HAG43" s="18"/>
      <c r="HAH43" s="18"/>
      <c r="HAI43" s="18"/>
      <c r="HAJ43" s="18"/>
      <c r="HAK43" s="18"/>
      <c r="HAL43" s="18"/>
      <c r="HAM43" s="18"/>
      <c r="HAN43" s="18"/>
      <c r="HAO43" s="18"/>
      <c r="HAP43" s="18"/>
      <c r="HAQ43" s="18"/>
      <c r="HAR43" s="18"/>
      <c r="HAS43" s="18"/>
      <c r="HAT43" s="18"/>
      <c r="HAU43" s="18"/>
      <c r="HAV43" s="18"/>
      <c r="HAW43" s="18"/>
      <c r="HAX43" s="18"/>
      <c r="HAY43" s="18"/>
      <c r="HAZ43" s="18"/>
      <c r="HBA43" s="18"/>
      <c r="HBB43" s="18"/>
      <c r="HBC43" s="18"/>
      <c r="HBD43" s="18"/>
      <c r="HBE43" s="18"/>
      <c r="HBF43" s="18"/>
      <c r="HBG43" s="18"/>
      <c r="HBH43" s="18"/>
      <c r="HBI43" s="18"/>
      <c r="HBJ43" s="18"/>
      <c r="HBK43" s="18"/>
      <c r="HBL43" s="18"/>
      <c r="HBM43" s="18"/>
      <c r="HBN43" s="18"/>
      <c r="HBO43" s="18"/>
      <c r="HBP43" s="18"/>
      <c r="HBQ43" s="18"/>
      <c r="HBR43" s="18"/>
      <c r="HBS43" s="18"/>
      <c r="HBT43" s="18"/>
      <c r="HBU43" s="18"/>
      <c r="HBV43" s="18"/>
      <c r="HBW43" s="18"/>
      <c r="HBX43" s="18"/>
      <c r="HBY43" s="18"/>
      <c r="HBZ43" s="18"/>
      <c r="HCA43" s="18"/>
      <c r="HCB43" s="18"/>
      <c r="HCC43" s="18"/>
      <c r="HCD43" s="18"/>
      <c r="HCE43" s="18"/>
      <c r="HCF43" s="18"/>
      <c r="HCG43" s="18"/>
      <c r="HCH43" s="18"/>
      <c r="HCI43" s="18"/>
      <c r="HCJ43" s="18"/>
      <c r="HCK43" s="18"/>
      <c r="HCL43" s="18"/>
      <c r="HCM43" s="18"/>
      <c r="HCN43" s="18"/>
      <c r="HCO43" s="18"/>
      <c r="HCP43" s="18"/>
      <c r="HCQ43" s="18"/>
      <c r="HCR43" s="18"/>
      <c r="HCS43" s="18"/>
      <c r="HCT43" s="18"/>
      <c r="HCU43" s="18"/>
      <c r="HCV43" s="18"/>
      <c r="HCW43" s="18"/>
      <c r="HCX43" s="18"/>
      <c r="HCY43" s="18"/>
      <c r="HCZ43" s="18"/>
      <c r="HDA43" s="18"/>
      <c r="HDB43" s="18"/>
      <c r="HDC43" s="18"/>
      <c r="HDD43" s="18"/>
      <c r="HDE43" s="18"/>
      <c r="HDF43" s="18"/>
      <c r="HDG43" s="18"/>
      <c r="HDH43" s="18"/>
      <c r="HDI43" s="18"/>
      <c r="HDJ43" s="18"/>
      <c r="HDK43" s="18"/>
      <c r="HDL43" s="18"/>
      <c r="HDM43" s="18"/>
      <c r="HDN43" s="18"/>
      <c r="HDO43" s="18"/>
      <c r="HDP43" s="18"/>
      <c r="HDQ43" s="18"/>
      <c r="HDR43" s="18"/>
      <c r="HDS43" s="18"/>
      <c r="HDT43" s="18"/>
      <c r="HDU43" s="18"/>
      <c r="HDV43" s="18"/>
      <c r="HDW43" s="18"/>
      <c r="HDX43" s="18"/>
      <c r="HDY43" s="18"/>
      <c r="HDZ43" s="18"/>
      <c r="HEA43" s="18"/>
      <c r="HEB43" s="18"/>
      <c r="HEC43" s="18"/>
      <c r="HED43" s="18"/>
      <c r="HEE43" s="18"/>
      <c r="HEF43" s="18"/>
      <c r="HEG43" s="18"/>
      <c r="HEH43" s="18"/>
      <c r="HEI43" s="18"/>
      <c r="HEJ43" s="18"/>
      <c r="HEK43" s="18"/>
      <c r="HEL43" s="18"/>
      <c r="HEM43" s="18"/>
      <c r="HEN43" s="18"/>
      <c r="HEO43" s="18"/>
      <c r="HEP43" s="18"/>
      <c r="HEQ43" s="18"/>
      <c r="HER43" s="18"/>
      <c r="HES43" s="18"/>
      <c r="HET43" s="18"/>
      <c r="HEU43" s="18"/>
      <c r="HEV43" s="18"/>
      <c r="HEW43" s="18"/>
      <c r="HEX43" s="18"/>
      <c r="HEY43" s="18"/>
      <c r="HEZ43" s="18"/>
      <c r="HFA43" s="18"/>
      <c r="HFB43" s="18"/>
      <c r="HFC43" s="18"/>
      <c r="HFD43" s="18"/>
      <c r="HFE43" s="18"/>
      <c r="HFF43" s="18"/>
      <c r="HFG43" s="18"/>
      <c r="HFH43" s="18"/>
      <c r="HFI43" s="18"/>
      <c r="HFJ43" s="18"/>
      <c r="HFK43" s="18"/>
      <c r="HFL43" s="18"/>
      <c r="HFM43" s="18"/>
      <c r="HFN43" s="18"/>
      <c r="HFO43" s="18"/>
      <c r="HFP43" s="18"/>
      <c r="HFQ43" s="18"/>
      <c r="HFR43" s="18"/>
      <c r="HFS43" s="18"/>
      <c r="HFT43" s="18"/>
      <c r="HFU43" s="18"/>
      <c r="HFV43" s="18"/>
      <c r="HFW43" s="18"/>
      <c r="HFX43" s="18"/>
      <c r="HFY43" s="18"/>
      <c r="HFZ43" s="18"/>
      <c r="HGA43" s="18"/>
      <c r="HGB43" s="18"/>
      <c r="HGC43" s="18"/>
      <c r="HGD43" s="18"/>
      <c r="HGE43" s="18"/>
      <c r="HGF43" s="18"/>
      <c r="HGG43" s="18"/>
      <c r="HGH43" s="18"/>
      <c r="HGI43" s="18"/>
      <c r="HGJ43" s="18"/>
      <c r="HGK43" s="18"/>
      <c r="HGL43" s="18"/>
      <c r="HGM43" s="18"/>
      <c r="HGN43" s="18"/>
      <c r="HGO43" s="18"/>
      <c r="HGP43" s="18"/>
      <c r="HGQ43" s="18"/>
      <c r="HGR43" s="18"/>
      <c r="HGS43" s="18"/>
      <c r="HGT43" s="18"/>
      <c r="HGU43" s="18"/>
      <c r="HGV43" s="18"/>
      <c r="HGW43" s="18"/>
      <c r="HGX43" s="18"/>
      <c r="HGY43" s="18"/>
      <c r="HGZ43" s="18"/>
      <c r="HHA43" s="18"/>
      <c r="HHB43" s="18"/>
      <c r="HHC43" s="18"/>
      <c r="HHD43" s="18"/>
      <c r="HHE43" s="18"/>
      <c r="HHF43" s="18"/>
      <c r="HHG43" s="18"/>
      <c r="HHH43" s="18"/>
      <c r="HHI43" s="18"/>
      <c r="HHJ43" s="18"/>
      <c r="HHK43" s="18"/>
      <c r="HHL43" s="18"/>
      <c r="HHM43" s="18"/>
      <c r="HHN43" s="18"/>
      <c r="HHO43" s="18"/>
      <c r="HHP43" s="18"/>
      <c r="HHQ43" s="18"/>
      <c r="HHR43" s="18"/>
      <c r="HHS43" s="18"/>
      <c r="HHT43" s="18"/>
      <c r="HHU43" s="18"/>
      <c r="HHV43" s="18"/>
      <c r="HHW43" s="18"/>
      <c r="HHX43" s="18"/>
      <c r="HHY43" s="18"/>
      <c r="HHZ43" s="18"/>
      <c r="HIA43" s="18"/>
      <c r="HIB43" s="18"/>
      <c r="HIC43" s="18"/>
      <c r="HID43" s="18"/>
      <c r="HIE43" s="18"/>
      <c r="HIF43" s="18"/>
      <c r="HIG43" s="18"/>
      <c r="HIH43" s="18"/>
      <c r="HII43" s="18"/>
      <c r="HIJ43" s="18"/>
      <c r="HIK43" s="18"/>
      <c r="HIL43" s="18"/>
      <c r="HIM43" s="18"/>
      <c r="HIN43" s="18"/>
      <c r="HIO43" s="18"/>
      <c r="HIP43" s="18"/>
      <c r="HIQ43" s="18"/>
      <c r="HIR43" s="18"/>
      <c r="HIS43" s="18"/>
      <c r="HIT43" s="18"/>
      <c r="HIU43" s="18"/>
      <c r="HIV43" s="18"/>
      <c r="HIW43" s="18"/>
      <c r="HIX43" s="18"/>
      <c r="HIY43" s="18"/>
      <c r="HIZ43" s="18"/>
      <c r="HJA43" s="18"/>
      <c r="HJB43" s="18"/>
      <c r="HJC43" s="18"/>
      <c r="HJD43" s="18"/>
      <c r="HJE43" s="18"/>
      <c r="HJF43" s="18"/>
      <c r="HJG43" s="18"/>
      <c r="HJH43" s="18"/>
      <c r="HJI43" s="18"/>
      <c r="HJJ43" s="18"/>
      <c r="HJK43" s="18"/>
      <c r="HJL43" s="18"/>
      <c r="HJM43" s="18"/>
      <c r="HJN43" s="18"/>
      <c r="HJO43" s="18"/>
      <c r="HJP43" s="18"/>
      <c r="HJQ43" s="18"/>
      <c r="HJR43" s="18"/>
      <c r="HJS43" s="18"/>
      <c r="HJT43" s="18"/>
      <c r="HJU43" s="18"/>
      <c r="HJV43" s="18"/>
      <c r="HJW43" s="18"/>
      <c r="HJX43" s="18"/>
      <c r="HJY43" s="18"/>
      <c r="HJZ43" s="18"/>
      <c r="HKA43" s="18"/>
      <c r="HKB43" s="18"/>
      <c r="HKC43" s="18"/>
      <c r="HKD43" s="18"/>
      <c r="HKE43" s="18"/>
      <c r="HKF43" s="18"/>
      <c r="HKG43" s="18"/>
      <c r="HKH43" s="18"/>
      <c r="HKI43" s="18"/>
      <c r="HKJ43" s="18"/>
      <c r="HKK43" s="18"/>
      <c r="HKL43" s="18"/>
      <c r="HKM43" s="18"/>
      <c r="HKN43" s="18"/>
      <c r="HKO43" s="18"/>
      <c r="HKP43" s="18"/>
      <c r="HKQ43" s="18"/>
      <c r="HKR43" s="18"/>
      <c r="HKS43" s="18"/>
      <c r="HKT43" s="18"/>
      <c r="HKU43" s="18"/>
      <c r="HKV43" s="18"/>
      <c r="HKW43" s="18"/>
      <c r="HKX43" s="18"/>
      <c r="HKY43" s="18"/>
      <c r="HKZ43" s="18"/>
      <c r="HLA43" s="18"/>
      <c r="HLB43" s="18"/>
      <c r="HLC43" s="18"/>
      <c r="HLD43" s="18"/>
      <c r="HLE43" s="18"/>
      <c r="HLF43" s="18"/>
      <c r="HLG43" s="18"/>
      <c r="HLH43" s="18"/>
      <c r="HLI43" s="18"/>
      <c r="HLJ43" s="18"/>
      <c r="HLK43" s="18"/>
      <c r="HLL43" s="18"/>
      <c r="HLM43" s="18"/>
      <c r="HLN43" s="18"/>
      <c r="HLO43" s="18"/>
      <c r="HLP43" s="18"/>
      <c r="HLQ43" s="18"/>
      <c r="HLR43" s="18"/>
      <c r="HLS43" s="18"/>
      <c r="HLT43" s="18"/>
      <c r="HLU43" s="18"/>
      <c r="HLV43" s="18"/>
      <c r="HLW43" s="18"/>
      <c r="HLX43" s="18"/>
      <c r="HLY43" s="18"/>
      <c r="HLZ43" s="18"/>
      <c r="HMA43" s="18"/>
      <c r="HMB43" s="18"/>
      <c r="HMC43" s="18"/>
      <c r="HMD43" s="18"/>
      <c r="HME43" s="18"/>
      <c r="HMF43" s="18"/>
      <c r="HMG43" s="18"/>
      <c r="HMH43" s="18"/>
      <c r="HMI43" s="18"/>
      <c r="HMJ43" s="18"/>
      <c r="HMK43" s="18"/>
      <c r="HML43" s="18"/>
      <c r="HMM43" s="18"/>
      <c r="HMN43" s="18"/>
      <c r="HMO43" s="18"/>
      <c r="HMP43" s="18"/>
      <c r="HMQ43" s="18"/>
      <c r="HMR43" s="18"/>
      <c r="HMS43" s="18"/>
      <c r="HMT43" s="18"/>
      <c r="HMU43" s="18"/>
      <c r="HMV43" s="18"/>
      <c r="HMW43" s="18"/>
      <c r="HMX43" s="18"/>
      <c r="HMY43" s="18"/>
      <c r="HMZ43" s="18"/>
      <c r="HNA43" s="18"/>
      <c r="HNB43" s="18"/>
      <c r="HNC43" s="18"/>
      <c r="HND43" s="18"/>
      <c r="HNE43" s="18"/>
      <c r="HNF43" s="18"/>
      <c r="HNG43" s="18"/>
      <c r="HNH43" s="18"/>
      <c r="HNI43" s="18"/>
      <c r="HNJ43" s="18"/>
      <c r="HNK43" s="18"/>
      <c r="HNL43" s="18"/>
      <c r="HNM43" s="18"/>
      <c r="HNN43" s="18"/>
      <c r="HNO43" s="18"/>
      <c r="HNP43" s="18"/>
      <c r="HNQ43" s="18"/>
      <c r="HNR43" s="18"/>
      <c r="HNS43" s="18"/>
      <c r="HNT43" s="18"/>
      <c r="HNU43" s="18"/>
      <c r="HNV43" s="18"/>
      <c r="HNW43" s="18"/>
      <c r="HNX43" s="18"/>
      <c r="HNY43" s="18"/>
      <c r="HNZ43" s="18"/>
      <c r="HOA43" s="18"/>
      <c r="HOB43" s="18"/>
      <c r="HOC43" s="18"/>
      <c r="HOD43" s="18"/>
      <c r="HOE43" s="18"/>
      <c r="HOF43" s="18"/>
      <c r="HOG43" s="18"/>
      <c r="HOH43" s="18"/>
      <c r="HOI43" s="18"/>
      <c r="HOJ43" s="18"/>
      <c r="HOK43" s="18"/>
      <c r="HOL43" s="18"/>
      <c r="HOM43" s="18"/>
      <c r="HON43" s="18"/>
      <c r="HOO43" s="18"/>
      <c r="HOP43" s="18"/>
      <c r="HOQ43" s="18"/>
      <c r="HOR43" s="18"/>
      <c r="HOS43" s="18"/>
      <c r="HOT43" s="18"/>
      <c r="HOU43" s="18"/>
      <c r="HOV43" s="18"/>
      <c r="HOW43" s="18"/>
      <c r="HOX43" s="18"/>
      <c r="HOY43" s="18"/>
      <c r="HOZ43" s="18"/>
      <c r="HPA43" s="18"/>
      <c r="HPB43" s="18"/>
      <c r="HPC43" s="18"/>
      <c r="HPD43" s="18"/>
      <c r="HPE43" s="18"/>
      <c r="HPF43" s="18"/>
      <c r="HPG43" s="18"/>
      <c r="HPH43" s="18"/>
      <c r="HPI43" s="18"/>
      <c r="HPJ43" s="18"/>
      <c r="HPK43" s="18"/>
      <c r="HPL43" s="18"/>
      <c r="HPM43" s="18"/>
      <c r="HPN43" s="18"/>
      <c r="HPO43" s="18"/>
      <c r="HPP43" s="18"/>
      <c r="HPQ43" s="18"/>
      <c r="HPR43" s="18"/>
      <c r="HPS43" s="18"/>
      <c r="HPT43" s="18"/>
      <c r="HPU43" s="18"/>
      <c r="HPV43" s="18"/>
      <c r="HPW43" s="18"/>
      <c r="HPX43" s="18"/>
      <c r="HPY43" s="18"/>
      <c r="HPZ43" s="18"/>
      <c r="HQA43" s="18"/>
      <c r="HQB43" s="18"/>
      <c r="HQC43" s="18"/>
      <c r="HQD43" s="18"/>
      <c r="HQE43" s="18"/>
      <c r="HQF43" s="18"/>
      <c r="HQG43" s="18"/>
      <c r="HQH43" s="18"/>
      <c r="HQI43" s="18"/>
      <c r="HQJ43" s="18"/>
      <c r="HQK43" s="18"/>
      <c r="HQL43" s="18"/>
      <c r="HQM43" s="18"/>
      <c r="HQN43" s="18"/>
      <c r="HQO43" s="18"/>
      <c r="HQP43" s="18"/>
      <c r="HQQ43" s="18"/>
      <c r="HQR43" s="18"/>
      <c r="HQS43" s="18"/>
      <c r="HQT43" s="18"/>
      <c r="HQU43" s="18"/>
      <c r="HQV43" s="18"/>
      <c r="HQW43" s="18"/>
      <c r="HQX43" s="18"/>
      <c r="HQY43" s="18"/>
      <c r="HQZ43" s="18"/>
      <c r="HRA43" s="18"/>
      <c r="HRB43" s="18"/>
      <c r="HRC43" s="18"/>
      <c r="HRD43" s="18"/>
      <c r="HRE43" s="18"/>
      <c r="HRF43" s="18"/>
      <c r="HRG43" s="18"/>
      <c r="HRH43" s="18"/>
      <c r="HRI43" s="18"/>
      <c r="HRJ43" s="18"/>
      <c r="HRK43" s="18"/>
      <c r="HRL43" s="18"/>
      <c r="HRM43" s="18"/>
      <c r="HRN43" s="18"/>
      <c r="HRO43" s="18"/>
      <c r="HRP43" s="18"/>
      <c r="HRQ43" s="18"/>
      <c r="HRR43" s="18"/>
      <c r="HRS43" s="18"/>
      <c r="HRT43" s="18"/>
      <c r="HRU43" s="18"/>
      <c r="HRV43" s="18"/>
      <c r="HRW43" s="18"/>
      <c r="HRX43" s="18"/>
      <c r="HRY43" s="18"/>
      <c r="HRZ43" s="18"/>
      <c r="HSA43" s="18"/>
      <c r="HSB43" s="18"/>
      <c r="HSC43" s="18"/>
      <c r="HSD43" s="18"/>
      <c r="HSE43" s="18"/>
      <c r="HSF43" s="18"/>
      <c r="HSG43" s="18"/>
      <c r="HSH43" s="18"/>
      <c r="HSI43" s="18"/>
      <c r="HSJ43" s="18"/>
      <c r="HSK43" s="18"/>
      <c r="HSL43" s="18"/>
      <c r="HSM43" s="18"/>
      <c r="HSN43" s="18"/>
      <c r="HSO43" s="18"/>
      <c r="HSP43" s="18"/>
      <c r="HSQ43" s="18"/>
      <c r="HSR43" s="18"/>
      <c r="HSS43" s="18"/>
      <c r="HST43" s="18"/>
      <c r="HSU43" s="18"/>
      <c r="HSV43" s="18"/>
      <c r="HSW43" s="18"/>
      <c r="HSX43" s="18"/>
      <c r="HSY43" s="18"/>
      <c r="HSZ43" s="18"/>
      <c r="HTA43" s="18"/>
      <c r="HTB43" s="18"/>
      <c r="HTC43" s="18"/>
      <c r="HTD43" s="18"/>
      <c r="HTE43" s="18"/>
      <c r="HTF43" s="18"/>
      <c r="HTG43" s="18"/>
      <c r="HTH43" s="18"/>
      <c r="HTI43" s="18"/>
      <c r="HTJ43" s="18"/>
      <c r="HTK43" s="18"/>
      <c r="HTL43" s="18"/>
      <c r="HTM43" s="18"/>
      <c r="HTN43" s="18"/>
      <c r="HTO43" s="18"/>
      <c r="HTP43" s="18"/>
      <c r="HTQ43" s="18"/>
      <c r="HTR43" s="18"/>
      <c r="HTS43" s="18"/>
      <c r="HTT43" s="18"/>
      <c r="HTU43" s="18"/>
      <c r="HTV43" s="18"/>
      <c r="HTW43" s="18"/>
      <c r="HTX43" s="18"/>
      <c r="HTY43" s="18"/>
      <c r="HTZ43" s="18"/>
      <c r="HUA43" s="18"/>
      <c r="HUB43" s="18"/>
      <c r="HUC43" s="18"/>
      <c r="HUD43" s="18"/>
      <c r="HUE43" s="18"/>
      <c r="HUF43" s="18"/>
      <c r="HUG43" s="18"/>
      <c r="HUH43" s="18"/>
      <c r="HUI43" s="18"/>
      <c r="HUJ43" s="18"/>
      <c r="HUK43" s="18"/>
      <c r="HUL43" s="18"/>
      <c r="HUM43" s="18"/>
      <c r="HUN43" s="18"/>
      <c r="HUO43" s="18"/>
      <c r="HUP43" s="18"/>
      <c r="HUQ43" s="18"/>
      <c r="HUR43" s="18"/>
      <c r="HUS43" s="18"/>
      <c r="HUT43" s="18"/>
      <c r="HUU43" s="18"/>
      <c r="HUV43" s="18"/>
      <c r="HUW43" s="18"/>
      <c r="HUX43" s="18"/>
      <c r="HUY43" s="18"/>
      <c r="HUZ43" s="18"/>
      <c r="HVA43" s="18"/>
      <c r="HVB43" s="18"/>
      <c r="HVC43" s="18"/>
      <c r="HVD43" s="18"/>
      <c r="HVE43" s="18"/>
      <c r="HVF43" s="18"/>
      <c r="HVG43" s="18"/>
      <c r="HVH43" s="18"/>
      <c r="HVI43" s="18"/>
      <c r="HVJ43" s="18"/>
      <c r="HVK43" s="18"/>
      <c r="HVL43" s="18"/>
      <c r="HVM43" s="18"/>
      <c r="HVN43" s="18"/>
      <c r="HVO43" s="18"/>
      <c r="HVP43" s="18"/>
      <c r="HVQ43" s="18"/>
      <c r="HVR43" s="18"/>
      <c r="HVS43" s="18"/>
      <c r="HVT43" s="18"/>
      <c r="HVU43" s="18"/>
      <c r="HVV43" s="18"/>
      <c r="HVW43" s="18"/>
      <c r="HVX43" s="18"/>
      <c r="HVY43" s="18"/>
      <c r="HVZ43" s="18"/>
      <c r="HWA43" s="18"/>
      <c r="HWB43" s="18"/>
      <c r="HWC43" s="18"/>
      <c r="HWD43" s="18"/>
      <c r="HWE43" s="18"/>
      <c r="HWF43" s="18"/>
      <c r="HWG43" s="18"/>
      <c r="HWH43" s="18"/>
      <c r="HWI43" s="18"/>
      <c r="HWJ43" s="18"/>
      <c r="HWK43" s="18"/>
      <c r="HWL43" s="18"/>
      <c r="HWM43" s="18"/>
      <c r="HWN43" s="18"/>
      <c r="HWO43" s="18"/>
      <c r="HWP43" s="18"/>
      <c r="HWQ43" s="18"/>
      <c r="HWR43" s="18"/>
      <c r="HWS43" s="18"/>
      <c r="HWT43" s="18"/>
      <c r="HWU43" s="18"/>
      <c r="HWV43" s="18"/>
      <c r="HWW43" s="18"/>
      <c r="HWX43" s="18"/>
      <c r="HWY43" s="18"/>
      <c r="HWZ43" s="18"/>
      <c r="HXA43" s="18"/>
      <c r="HXB43" s="18"/>
      <c r="HXC43" s="18"/>
      <c r="HXD43" s="18"/>
      <c r="HXE43" s="18"/>
      <c r="HXF43" s="18"/>
      <c r="HXG43" s="18"/>
      <c r="HXH43" s="18"/>
      <c r="HXI43" s="18"/>
      <c r="HXJ43" s="18"/>
      <c r="HXK43" s="18"/>
      <c r="HXL43" s="18"/>
      <c r="HXM43" s="18"/>
      <c r="HXN43" s="18"/>
      <c r="HXO43" s="18"/>
      <c r="HXP43" s="18"/>
      <c r="HXQ43" s="18"/>
      <c r="HXR43" s="18"/>
      <c r="HXS43" s="18"/>
      <c r="HXT43" s="18"/>
      <c r="HXU43" s="18"/>
      <c r="HXV43" s="18"/>
      <c r="HXW43" s="18"/>
      <c r="HXX43" s="18"/>
      <c r="HXY43" s="18"/>
      <c r="HXZ43" s="18"/>
      <c r="HYA43" s="18"/>
      <c r="HYB43" s="18"/>
      <c r="HYC43" s="18"/>
      <c r="HYD43" s="18"/>
      <c r="HYE43" s="18"/>
      <c r="HYF43" s="18"/>
      <c r="HYG43" s="18"/>
      <c r="HYH43" s="18"/>
      <c r="HYI43" s="18"/>
      <c r="HYJ43" s="18"/>
      <c r="HYK43" s="18"/>
      <c r="HYL43" s="18"/>
      <c r="HYM43" s="18"/>
      <c r="HYN43" s="18"/>
      <c r="HYO43" s="18"/>
      <c r="HYP43" s="18"/>
      <c r="HYQ43" s="18"/>
      <c r="HYR43" s="18"/>
      <c r="HYS43" s="18"/>
      <c r="HYT43" s="18"/>
      <c r="HYU43" s="18"/>
      <c r="HYV43" s="18"/>
      <c r="HYW43" s="18"/>
      <c r="HYX43" s="18"/>
      <c r="HYY43" s="18"/>
      <c r="HYZ43" s="18"/>
      <c r="HZA43" s="18"/>
      <c r="HZB43" s="18"/>
      <c r="HZC43" s="18"/>
      <c r="HZD43" s="18"/>
      <c r="HZE43" s="18"/>
      <c r="HZF43" s="18"/>
      <c r="HZG43" s="18"/>
      <c r="HZH43" s="18"/>
      <c r="HZI43" s="18"/>
      <c r="HZJ43" s="18"/>
      <c r="HZK43" s="18"/>
      <c r="HZL43" s="18"/>
      <c r="HZM43" s="18"/>
      <c r="HZN43" s="18"/>
      <c r="HZO43" s="18"/>
      <c r="HZP43" s="18"/>
      <c r="HZQ43" s="18"/>
      <c r="HZR43" s="18"/>
      <c r="HZS43" s="18"/>
      <c r="HZT43" s="18"/>
      <c r="HZU43" s="18"/>
      <c r="HZV43" s="18"/>
      <c r="HZW43" s="18"/>
      <c r="HZX43" s="18"/>
      <c r="HZY43" s="18"/>
      <c r="HZZ43" s="18"/>
      <c r="IAA43" s="18"/>
      <c r="IAB43" s="18"/>
      <c r="IAC43" s="18"/>
      <c r="IAD43" s="18"/>
      <c r="IAE43" s="18"/>
      <c r="IAF43" s="18"/>
      <c r="IAG43" s="18"/>
      <c r="IAH43" s="18"/>
      <c r="IAI43" s="18"/>
      <c r="IAJ43" s="18"/>
      <c r="IAK43" s="18"/>
      <c r="IAL43" s="18"/>
      <c r="IAM43" s="18"/>
      <c r="IAN43" s="18"/>
      <c r="IAO43" s="18"/>
      <c r="IAP43" s="18"/>
      <c r="IAQ43" s="18"/>
      <c r="IAR43" s="18"/>
      <c r="IAS43" s="18"/>
      <c r="IAT43" s="18"/>
      <c r="IAU43" s="18"/>
      <c r="IAV43" s="18"/>
      <c r="IAW43" s="18"/>
      <c r="IAX43" s="18"/>
      <c r="IAY43" s="18"/>
      <c r="IAZ43" s="18"/>
      <c r="IBA43" s="18"/>
      <c r="IBB43" s="18"/>
      <c r="IBC43" s="18"/>
      <c r="IBD43" s="18"/>
      <c r="IBE43" s="18"/>
      <c r="IBF43" s="18"/>
      <c r="IBG43" s="18"/>
      <c r="IBH43" s="18"/>
      <c r="IBI43" s="18"/>
      <c r="IBJ43" s="18"/>
      <c r="IBK43" s="18"/>
      <c r="IBL43" s="18"/>
      <c r="IBM43" s="18"/>
      <c r="IBN43" s="18"/>
      <c r="IBO43" s="18"/>
      <c r="IBP43" s="18"/>
      <c r="IBQ43" s="18"/>
      <c r="IBR43" s="18"/>
      <c r="IBS43" s="18"/>
      <c r="IBT43" s="18"/>
      <c r="IBU43" s="18"/>
      <c r="IBV43" s="18"/>
      <c r="IBW43" s="18"/>
      <c r="IBX43" s="18"/>
      <c r="IBY43" s="18"/>
      <c r="IBZ43" s="18"/>
      <c r="ICA43" s="18"/>
      <c r="ICB43" s="18"/>
      <c r="ICC43" s="18"/>
      <c r="ICD43" s="18"/>
      <c r="ICE43" s="18"/>
      <c r="ICF43" s="18"/>
      <c r="ICG43" s="18"/>
      <c r="ICH43" s="18"/>
      <c r="ICI43" s="18"/>
      <c r="ICJ43" s="18"/>
      <c r="ICK43" s="18"/>
      <c r="ICL43" s="18"/>
      <c r="ICM43" s="18"/>
      <c r="ICN43" s="18"/>
      <c r="ICO43" s="18"/>
      <c r="ICP43" s="18"/>
      <c r="ICQ43" s="18"/>
      <c r="ICR43" s="18"/>
      <c r="ICS43" s="18"/>
      <c r="ICT43" s="18"/>
      <c r="ICU43" s="18"/>
      <c r="ICV43" s="18"/>
      <c r="ICW43" s="18"/>
      <c r="ICX43" s="18"/>
      <c r="ICY43" s="18"/>
      <c r="ICZ43" s="18"/>
      <c r="IDA43" s="18"/>
      <c r="IDB43" s="18"/>
      <c r="IDC43" s="18"/>
      <c r="IDD43" s="18"/>
      <c r="IDE43" s="18"/>
      <c r="IDF43" s="18"/>
      <c r="IDG43" s="18"/>
      <c r="IDH43" s="18"/>
      <c r="IDI43" s="18"/>
      <c r="IDJ43" s="18"/>
      <c r="IDK43" s="18"/>
      <c r="IDL43" s="18"/>
      <c r="IDM43" s="18"/>
      <c r="IDN43" s="18"/>
      <c r="IDO43" s="18"/>
      <c r="IDP43" s="18"/>
      <c r="IDQ43" s="18"/>
      <c r="IDR43" s="18"/>
      <c r="IDS43" s="18"/>
      <c r="IDT43" s="18"/>
      <c r="IDU43" s="18"/>
      <c r="IDV43" s="18"/>
      <c r="IDW43" s="18"/>
      <c r="IDX43" s="18"/>
      <c r="IDY43" s="18"/>
      <c r="IDZ43" s="18"/>
      <c r="IEA43" s="18"/>
      <c r="IEB43" s="18"/>
      <c r="IEC43" s="18"/>
      <c r="IED43" s="18"/>
      <c r="IEE43" s="18"/>
      <c r="IEF43" s="18"/>
      <c r="IEG43" s="18"/>
      <c r="IEH43" s="18"/>
      <c r="IEI43" s="18"/>
      <c r="IEJ43" s="18"/>
      <c r="IEK43" s="18"/>
      <c r="IEL43" s="18"/>
      <c r="IEM43" s="18"/>
      <c r="IEN43" s="18"/>
      <c r="IEO43" s="18"/>
      <c r="IEP43" s="18"/>
      <c r="IEQ43" s="18"/>
      <c r="IER43" s="18"/>
      <c r="IES43" s="18"/>
      <c r="IET43" s="18"/>
      <c r="IEU43" s="18"/>
      <c r="IEV43" s="18"/>
      <c r="IEW43" s="18"/>
      <c r="IEX43" s="18"/>
      <c r="IEY43" s="18"/>
      <c r="IEZ43" s="18"/>
      <c r="IFA43" s="18"/>
      <c r="IFB43" s="18"/>
      <c r="IFC43" s="18"/>
      <c r="IFD43" s="18"/>
      <c r="IFE43" s="18"/>
      <c r="IFF43" s="18"/>
      <c r="IFG43" s="18"/>
      <c r="IFH43" s="18"/>
      <c r="IFI43" s="18"/>
      <c r="IFJ43" s="18"/>
      <c r="IFK43" s="18"/>
      <c r="IFL43" s="18"/>
      <c r="IFM43" s="18"/>
      <c r="IFN43" s="18"/>
      <c r="IFO43" s="18"/>
      <c r="IFP43" s="18"/>
      <c r="IFQ43" s="18"/>
      <c r="IFR43" s="18"/>
      <c r="IFS43" s="18"/>
      <c r="IFT43" s="18"/>
      <c r="IFU43" s="18"/>
      <c r="IFV43" s="18"/>
      <c r="IFW43" s="18"/>
      <c r="IFX43" s="18"/>
      <c r="IFY43" s="18"/>
      <c r="IFZ43" s="18"/>
      <c r="IGA43" s="18"/>
      <c r="IGB43" s="18"/>
      <c r="IGC43" s="18"/>
      <c r="IGD43" s="18"/>
      <c r="IGE43" s="18"/>
      <c r="IGF43" s="18"/>
      <c r="IGG43" s="18"/>
      <c r="IGH43" s="18"/>
      <c r="IGI43" s="18"/>
      <c r="IGJ43" s="18"/>
      <c r="IGK43" s="18"/>
      <c r="IGL43" s="18"/>
      <c r="IGM43" s="18"/>
      <c r="IGN43" s="18"/>
      <c r="IGO43" s="18"/>
      <c r="IGP43" s="18"/>
      <c r="IGQ43" s="18"/>
      <c r="IGR43" s="18"/>
      <c r="IGS43" s="18"/>
      <c r="IGT43" s="18"/>
      <c r="IGU43" s="18"/>
      <c r="IGV43" s="18"/>
      <c r="IGW43" s="18"/>
      <c r="IGX43" s="18"/>
      <c r="IGY43" s="18"/>
      <c r="IGZ43" s="18"/>
      <c r="IHA43" s="18"/>
      <c r="IHB43" s="18"/>
      <c r="IHC43" s="18"/>
      <c r="IHD43" s="18"/>
      <c r="IHE43" s="18"/>
      <c r="IHF43" s="18"/>
      <c r="IHG43" s="18"/>
      <c r="IHH43" s="18"/>
      <c r="IHI43" s="18"/>
      <c r="IHJ43" s="18"/>
      <c r="IHK43" s="18"/>
      <c r="IHL43" s="18"/>
      <c r="IHM43" s="18"/>
      <c r="IHN43" s="18"/>
      <c r="IHO43" s="18"/>
      <c r="IHP43" s="18"/>
      <c r="IHQ43" s="18"/>
      <c r="IHR43" s="18"/>
      <c r="IHS43" s="18"/>
      <c r="IHT43" s="18"/>
      <c r="IHU43" s="18"/>
      <c r="IHV43" s="18"/>
      <c r="IHW43" s="18"/>
      <c r="IHX43" s="18"/>
      <c r="IHY43" s="18"/>
      <c r="IHZ43" s="18"/>
      <c r="IIA43" s="18"/>
      <c r="IIB43" s="18"/>
      <c r="IIC43" s="18"/>
      <c r="IID43" s="18"/>
      <c r="IIE43" s="18"/>
      <c r="IIF43" s="18"/>
      <c r="IIG43" s="18"/>
      <c r="IIH43" s="18"/>
      <c r="III43" s="18"/>
      <c r="IIJ43" s="18"/>
      <c r="IIK43" s="18"/>
      <c r="IIL43" s="18"/>
      <c r="IIM43" s="18"/>
      <c r="IIN43" s="18"/>
      <c r="IIO43" s="18"/>
      <c r="IIP43" s="18"/>
      <c r="IIQ43" s="18"/>
      <c r="IIR43" s="18"/>
      <c r="IIS43" s="18"/>
      <c r="IIT43" s="18"/>
      <c r="IIU43" s="18"/>
      <c r="IIV43" s="18"/>
      <c r="IIW43" s="18"/>
      <c r="IIX43" s="18"/>
      <c r="IIY43" s="18"/>
      <c r="IIZ43" s="18"/>
      <c r="IJA43" s="18"/>
      <c r="IJB43" s="18"/>
      <c r="IJC43" s="18"/>
      <c r="IJD43" s="18"/>
      <c r="IJE43" s="18"/>
      <c r="IJF43" s="18"/>
      <c r="IJG43" s="18"/>
      <c r="IJH43" s="18"/>
      <c r="IJI43" s="18"/>
      <c r="IJJ43" s="18"/>
      <c r="IJK43" s="18"/>
      <c r="IJL43" s="18"/>
      <c r="IJM43" s="18"/>
      <c r="IJN43" s="18"/>
      <c r="IJO43" s="18"/>
      <c r="IJP43" s="18"/>
      <c r="IJQ43" s="18"/>
      <c r="IJR43" s="18"/>
      <c r="IJS43" s="18"/>
      <c r="IJT43" s="18"/>
      <c r="IJU43" s="18"/>
      <c r="IJV43" s="18"/>
      <c r="IJW43" s="18"/>
      <c r="IJX43" s="18"/>
      <c r="IJY43" s="18"/>
      <c r="IJZ43" s="18"/>
      <c r="IKA43" s="18"/>
      <c r="IKB43" s="18"/>
      <c r="IKC43" s="18"/>
      <c r="IKD43" s="18"/>
      <c r="IKE43" s="18"/>
      <c r="IKF43" s="18"/>
      <c r="IKG43" s="18"/>
      <c r="IKH43" s="18"/>
      <c r="IKI43" s="18"/>
      <c r="IKJ43" s="18"/>
      <c r="IKK43" s="18"/>
      <c r="IKL43" s="18"/>
      <c r="IKM43" s="18"/>
      <c r="IKN43" s="18"/>
      <c r="IKO43" s="18"/>
      <c r="IKP43" s="18"/>
      <c r="IKQ43" s="18"/>
      <c r="IKR43" s="18"/>
      <c r="IKS43" s="18"/>
      <c r="IKT43" s="18"/>
      <c r="IKU43" s="18"/>
      <c r="IKV43" s="18"/>
      <c r="IKW43" s="18"/>
      <c r="IKX43" s="18"/>
      <c r="IKY43" s="18"/>
      <c r="IKZ43" s="18"/>
      <c r="ILA43" s="18"/>
      <c r="ILB43" s="18"/>
      <c r="ILC43" s="18"/>
      <c r="ILD43" s="18"/>
      <c r="ILE43" s="18"/>
      <c r="ILF43" s="18"/>
      <c r="ILG43" s="18"/>
      <c r="ILH43" s="18"/>
      <c r="ILI43" s="18"/>
      <c r="ILJ43" s="18"/>
      <c r="ILK43" s="18"/>
      <c r="ILL43" s="18"/>
      <c r="ILM43" s="18"/>
      <c r="ILN43" s="18"/>
      <c r="ILO43" s="18"/>
      <c r="ILP43" s="18"/>
      <c r="ILQ43" s="18"/>
      <c r="ILR43" s="18"/>
      <c r="ILS43" s="18"/>
      <c r="ILT43" s="18"/>
      <c r="ILU43" s="18"/>
      <c r="ILV43" s="18"/>
      <c r="ILW43" s="18"/>
      <c r="ILX43" s="18"/>
      <c r="ILY43" s="18"/>
      <c r="ILZ43" s="18"/>
      <c r="IMA43" s="18"/>
      <c r="IMB43" s="18"/>
      <c r="IMC43" s="18"/>
      <c r="IMD43" s="18"/>
      <c r="IME43" s="18"/>
      <c r="IMF43" s="18"/>
      <c r="IMG43" s="18"/>
      <c r="IMH43" s="18"/>
      <c r="IMI43" s="18"/>
      <c r="IMJ43" s="18"/>
      <c r="IMK43" s="18"/>
      <c r="IML43" s="18"/>
      <c r="IMM43" s="18"/>
      <c r="IMN43" s="18"/>
      <c r="IMO43" s="18"/>
      <c r="IMP43" s="18"/>
      <c r="IMQ43" s="18"/>
      <c r="IMR43" s="18"/>
      <c r="IMS43" s="18"/>
      <c r="IMT43" s="18"/>
      <c r="IMU43" s="18"/>
      <c r="IMV43" s="18"/>
      <c r="IMW43" s="18"/>
      <c r="IMX43" s="18"/>
      <c r="IMY43" s="18"/>
      <c r="IMZ43" s="18"/>
      <c r="INA43" s="18"/>
      <c r="INB43" s="18"/>
      <c r="INC43" s="18"/>
      <c r="IND43" s="18"/>
      <c r="INE43" s="18"/>
      <c r="INF43" s="18"/>
      <c r="ING43" s="18"/>
      <c r="INH43" s="18"/>
      <c r="INI43" s="18"/>
      <c r="INJ43" s="18"/>
      <c r="INK43" s="18"/>
      <c r="INL43" s="18"/>
      <c r="INM43" s="18"/>
      <c r="INN43" s="18"/>
      <c r="INO43" s="18"/>
      <c r="INP43" s="18"/>
      <c r="INQ43" s="18"/>
      <c r="INR43" s="18"/>
      <c r="INS43" s="18"/>
      <c r="INT43" s="18"/>
      <c r="INU43" s="18"/>
      <c r="INV43" s="18"/>
      <c r="INW43" s="18"/>
      <c r="INX43" s="18"/>
      <c r="INY43" s="18"/>
      <c r="INZ43" s="18"/>
      <c r="IOA43" s="18"/>
      <c r="IOB43" s="18"/>
      <c r="IOC43" s="18"/>
      <c r="IOD43" s="18"/>
      <c r="IOE43" s="18"/>
      <c r="IOF43" s="18"/>
      <c r="IOG43" s="18"/>
      <c r="IOH43" s="18"/>
      <c r="IOI43" s="18"/>
      <c r="IOJ43" s="18"/>
      <c r="IOK43" s="18"/>
      <c r="IOL43" s="18"/>
      <c r="IOM43" s="18"/>
      <c r="ION43" s="18"/>
      <c r="IOO43" s="18"/>
      <c r="IOP43" s="18"/>
      <c r="IOQ43" s="18"/>
      <c r="IOR43" s="18"/>
      <c r="IOS43" s="18"/>
      <c r="IOT43" s="18"/>
      <c r="IOU43" s="18"/>
      <c r="IOV43" s="18"/>
      <c r="IOW43" s="18"/>
      <c r="IOX43" s="18"/>
      <c r="IOY43" s="18"/>
      <c r="IOZ43" s="18"/>
      <c r="IPA43" s="18"/>
      <c r="IPB43" s="18"/>
      <c r="IPC43" s="18"/>
      <c r="IPD43" s="18"/>
      <c r="IPE43" s="18"/>
      <c r="IPF43" s="18"/>
      <c r="IPG43" s="18"/>
      <c r="IPH43" s="18"/>
      <c r="IPI43" s="18"/>
      <c r="IPJ43" s="18"/>
      <c r="IPK43" s="18"/>
      <c r="IPL43" s="18"/>
      <c r="IPM43" s="18"/>
      <c r="IPN43" s="18"/>
      <c r="IPO43" s="18"/>
      <c r="IPP43" s="18"/>
      <c r="IPQ43" s="18"/>
      <c r="IPR43" s="18"/>
      <c r="IPS43" s="18"/>
      <c r="IPT43" s="18"/>
      <c r="IPU43" s="18"/>
      <c r="IPV43" s="18"/>
      <c r="IPW43" s="18"/>
      <c r="IPX43" s="18"/>
      <c r="IPY43" s="18"/>
      <c r="IPZ43" s="18"/>
      <c r="IQA43" s="18"/>
      <c r="IQB43" s="18"/>
      <c r="IQC43" s="18"/>
      <c r="IQD43" s="18"/>
      <c r="IQE43" s="18"/>
      <c r="IQF43" s="18"/>
      <c r="IQG43" s="18"/>
      <c r="IQH43" s="18"/>
      <c r="IQI43" s="18"/>
      <c r="IQJ43" s="18"/>
      <c r="IQK43" s="18"/>
      <c r="IQL43" s="18"/>
      <c r="IQM43" s="18"/>
      <c r="IQN43" s="18"/>
      <c r="IQO43" s="18"/>
      <c r="IQP43" s="18"/>
      <c r="IQQ43" s="18"/>
      <c r="IQR43" s="18"/>
      <c r="IQS43" s="18"/>
      <c r="IQT43" s="18"/>
      <c r="IQU43" s="18"/>
      <c r="IQV43" s="18"/>
      <c r="IQW43" s="18"/>
      <c r="IQX43" s="18"/>
      <c r="IQY43" s="18"/>
      <c r="IQZ43" s="18"/>
      <c r="IRA43" s="18"/>
      <c r="IRB43" s="18"/>
      <c r="IRC43" s="18"/>
      <c r="IRD43" s="18"/>
      <c r="IRE43" s="18"/>
      <c r="IRF43" s="18"/>
      <c r="IRG43" s="18"/>
      <c r="IRH43" s="18"/>
      <c r="IRI43" s="18"/>
      <c r="IRJ43" s="18"/>
      <c r="IRK43" s="18"/>
      <c r="IRL43" s="18"/>
      <c r="IRM43" s="18"/>
      <c r="IRN43" s="18"/>
      <c r="IRO43" s="18"/>
      <c r="IRP43" s="18"/>
      <c r="IRQ43" s="18"/>
      <c r="IRR43" s="18"/>
      <c r="IRS43" s="18"/>
      <c r="IRT43" s="18"/>
      <c r="IRU43" s="18"/>
      <c r="IRV43" s="18"/>
      <c r="IRW43" s="18"/>
      <c r="IRX43" s="18"/>
      <c r="IRY43" s="18"/>
      <c r="IRZ43" s="18"/>
      <c r="ISA43" s="18"/>
      <c r="ISB43" s="18"/>
      <c r="ISC43" s="18"/>
      <c r="ISD43" s="18"/>
      <c r="ISE43" s="18"/>
      <c r="ISF43" s="18"/>
      <c r="ISG43" s="18"/>
      <c r="ISH43" s="18"/>
      <c r="ISI43" s="18"/>
      <c r="ISJ43" s="18"/>
      <c r="ISK43" s="18"/>
      <c r="ISL43" s="18"/>
      <c r="ISM43" s="18"/>
      <c r="ISN43" s="18"/>
      <c r="ISO43" s="18"/>
      <c r="ISP43" s="18"/>
      <c r="ISQ43" s="18"/>
      <c r="ISR43" s="18"/>
      <c r="ISS43" s="18"/>
      <c r="IST43" s="18"/>
      <c r="ISU43" s="18"/>
      <c r="ISV43" s="18"/>
      <c r="ISW43" s="18"/>
      <c r="ISX43" s="18"/>
      <c r="ISY43" s="18"/>
      <c r="ISZ43" s="18"/>
      <c r="ITA43" s="18"/>
      <c r="ITB43" s="18"/>
      <c r="ITC43" s="18"/>
      <c r="ITD43" s="18"/>
      <c r="ITE43" s="18"/>
      <c r="ITF43" s="18"/>
      <c r="ITG43" s="18"/>
      <c r="ITH43" s="18"/>
      <c r="ITI43" s="18"/>
      <c r="ITJ43" s="18"/>
      <c r="ITK43" s="18"/>
      <c r="ITL43" s="18"/>
      <c r="ITM43" s="18"/>
      <c r="ITN43" s="18"/>
      <c r="ITO43" s="18"/>
      <c r="ITP43" s="18"/>
      <c r="ITQ43" s="18"/>
      <c r="ITR43" s="18"/>
      <c r="ITS43" s="18"/>
      <c r="ITT43" s="18"/>
      <c r="ITU43" s="18"/>
      <c r="ITV43" s="18"/>
      <c r="ITW43" s="18"/>
      <c r="ITX43" s="18"/>
      <c r="ITY43" s="18"/>
      <c r="ITZ43" s="18"/>
      <c r="IUA43" s="18"/>
      <c r="IUB43" s="18"/>
      <c r="IUC43" s="18"/>
      <c r="IUD43" s="18"/>
      <c r="IUE43" s="18"/>
      <c r="IUF43" s="18"/>
      <c r="IUG43" s="18"/>
      <c r="IUH43" s="18"/>
      <c r="IUI43" s="18"/>
      <c r="IUJ43" s="18"/>
      <c r="IUK43" s="18"/>
      <c r="IUL43" s="18"/>
      <c r="IUM43" s="18"/>
      <c r="IUN43" s="18"/>
      <c r="IUO43" s="18"/>
      <c r="IUP43" s="18"/>
      <c r="IUQ43" s="18"/>
      <c r="IUR43" s="18"/>
      <c r="IUS43" s="18"/>
      <c r="IUT43" s="18"/>
      <c r="IUU43" s="18"/>
      <c r="IUV43" s="18"/>
      <c r="IUW43" s="18"/>
      <c r="IUX43" s="18"/>
      <c r="IUY43" s="18"/>
      <c r="IUZ43" s="18"/>
      <c r="IVA43" s="18"/>
      <c r="IVB43" s="18"/>
      <c r="IVC43" s="18"/>
      <c r="IVD43" s="18"/>
      <c r="IVE43" s="18"/>
      <c r="IVF43" s="18"/>
      <c r="IVG43" s="18"/>
      <c r="IVH43" s="18"/>
      <c r="IVI43" s="18"/>
      <c r="IVJ43" s="18"/>
      <c r="IVK43" s="18"/>
      <c r="IVL43" s="18"/>
      <c r="IVM43" s="18"/>
      <c r="IVN43" s="18"/>
      <c r="IVO43" s="18"/>
      <c r="IVP43" s="18"/>
      <c r="IVQ43" s="18"/>
      <c r="IVR43" s="18"/>
      <c r="IVS43" s="18"/>
      <c r="IVT43" s="18"/>
      <c r="IVU43" s="18"/>
      <c r="IVV43" s="18"/>
      <c r="IVW43" s="18"/>
      <c r="IVX43" s="18"/>
      <c r="IVY43" s="18"/>
      <c r="IVZ43" s="18"/>
      <c r="IWA43" s="18"/>
      <c r="IWB43" s="18"/>
      <c r="IWC43" s="18"/>
      <c r="IWD43" s="18"/>
      <c r="IWE43" s="18"/>
      <c r="IWF43" s="18"/>
      <c r="IWG43" s="18"/>
      <c r="IWH43" s="18"/>
      <c r="IWI43" s="18"/>
      <c r="IWJ43" s="18"/>
      <c r="IWK43" s="18"/>
      <c r="IWL43" s="18"/>
      <c r="IWM43" s="18"/>
      <c r="IWN43" s="18"/>
      <c r="IWO43" s="18"/>
      <c r="IWP43" s="18"/>
      <c r="IWQ43" s="18"/>
      <c r="IWR43" s="18"/>
      <c r="IWS43" s="18"/>
      <c r="IWT43" s="18"/>
      <c r="IWU43" s="18"/>
      <c r="IWV43" s="18"/>
      <c r="IWW43" s="18"/>
      <c r="IWX43" s="18"/>
      <c r="IWY43" s="18"/>
      <c r="IWZ43" s="18"/>
      <c r="IXA43" s="18"/>
      <c r="IXB43" s="18"/>
      <c r="IXC43" s="18"/>
      <c r="IXD43" s="18"/>
      <c r="IXE43" s="18"/>
      <c r="IXF43" s="18"/>
      <c r="IXG43" s="18"/>
      <c r="IXH43" s="18"/>
      <c r="IXI43" s="18"/>
      <c r="IXJ43" s="18"/>
      <c r="IXK43" s="18"/>
      <c r="IXL43" s="18"/>
      <c r="IXM43" s="18"/>
      <c r="IXN43" s="18"/>
      <c r="IXO43" s="18"/>
      <c r="IXP43" s="18"/>
      <c r="IXQ43" s="18"/>
      <c r="IXR43" s="18"/>
      <c r="IXS43" s="18"/>
      <c r="IXT43" s="18"/>
      <c r="IXU43" s="18"/>
      <c r="IXV43" s="18"/>
      <c r="IXW43" s="18"/>
      <c r="IXX43" s="18"/>
      <c r="IXY43" s="18"/>
      <c r="IXZ43" s="18"/>
      <c r="IYA43" s="18"/>
      <c r="IYB43" s="18"/>
      <c r="IYC43" s="18"/>
      <c r="IYD43" s="18"/>
      <c r="IYE43" s="18"/>
      <c r="IYF43" s="18"/>
      <c r="IYG43" s="18"/>
      <c r="IYH43" s="18"/>
      <c r="IYI43" s="18"/>
      <c r="IYJ43" s="18"/>
      <c r="IYK43" s="18"/>
      <c r="IYL43" s="18"/>
      <c r="IYM43" s="18"/>
      <c r="IYN43" s="18"/>
      <c r="IYO43" s="18"/>
      <c r="IYP43" s="18"/>
      <c r="IYQ43" s="18"/>
      <c r="IYR43" s="18"/>
      <c r="IYS43" s="18"/>
      <c r="IYT43" s="18"/>
      <c r="IYU43" s="18"/>
      <c r="IYV43" s="18"/>
      <c r="IYW43" s="18"/>
      <c r="IYX43" s="18"/>
      <c r="IYY43" s="18"/>
      <c r="IYZ43" s="18"/>
      <c r="IZA43" s="18"/>
      <c r="IZB43" s="18"/>
      <c r="IZC43" s="18"/>
      <c r="IZD43" s="18"/>
      <c r="IZE43" s="18"/>
      <c r="IZF43" s="18"/>
      <c r="IZG43" s="18"/>
      <c r="IZH43" s="18"/>
      <c r="IZI43" s="18"/>
      <c r="IZJ43" s="18"/>
      <c r="IZK43" s="18"/>
      <c r="IZL43" s="18"/>
      <c r="IZM43" s="18"/>
      <c r="IZN43" s="18"/>
      <c r="IZO43" s="18"/>
      <c r="IZP43" s="18"/>
      <c r="IZQ43" s="18"/>
      <c r="IZR43" s="18"/>
      <c r="IZS43" s="18"/>
      <c r="IZT43" s="18"/>
      <c r="IZU43" s="18"/>
      <c r="IZV43" s="18"/>
      <c r="IZW43" s="18"/>
      <c r="IZX43" s="18"/>
      <c r="IZY43" s="18"/>
      <c r="IZZ43" s="18"/>
      <c r="JAA43" s="18"/>
      <c r="JAB43" s="18"/>
      <c r="JAC43" s="18"/>
      <c r="JAD43" s="18"/>
      <c r="JAE43" s="18"/>
      <c r="JAF43" s="18"/>
      <c r="JAG43" s="18"/>
      <c r="JAH43" s="18"/>
      <c r="JAI43" s="18"/>
      <c r="JAJ43" s="18"/>
      <c r="JAK43" s="18"/>
      <c r="JAL43" s="18"/>
      <c r="JAM43" s="18"/>
      <c r="JAN43" s="18"/>
      <c r="JAO43" s="18"/>
      <c r="JAP43" s="18"/>
      <c r="JAQ43" s="18"/>
      <c r="JAR43" s="18"/>
      <c r="JAS43" s="18"/>
      <c r="JAT43" s="18"/>
      <c r="JAU43" s="18"/>
      <c r="JAV43" s="18"/>
      <c r="JAW43" s="18"/>
      <c r="JAX43" s="18"/>
      <c r="JAY43" s="18"/>
      <c r="JAZ43" s="18"/>
      <c r="JBA43" s="18"/>
      <c r="JBB43" s="18"/>
      <c r="JBC43" s="18"/>
      <c r="JBD43" s="18"/>
      <c r="JBE43" s="18"/>
      <c r="JBF43" s="18"/>
      <c r="JBG43" s="18"/>
      <c r="JBH43" s="18"/>
      <c r="JBI43" s="18"/>
      <c r="JBJ43" s="18"/>
      <c r="JBK43" s="18"/>
      <c r="JBL43" s="18"/>
      <c r="JBM43" s="18"/>
      <c r="JBN43" s="18"/>
      <c r="JBO43" s="18"/>
      <c r="JBP43" s="18"/>
      <c r="JBQ43" s="18"/>
      <c r="JBR43" s="18"/>
      <c r="JBS43" s="18"/>
      <c r="JBT43" s="18"/>
      <c r="JBU43" s="18"/>
      <c r="JBV43" s="18"/>
      <c r="JBW43" s="18"/>
      <c r="JBX43" s="18"/>
      <c r="JBY43" s="18"/>
      <c r="JBZ43" s="18"/>
      <c r="JCA43" s="18"/>
      <c r="JCB43" s="18"/>
      <c r="JCC43" s="18"/>
      <c r="JCD43" s="18"/>
      <c r="JCE43" s="18"/>
      <c r="JCF43" s="18"/>
      <c r="JCG43" s="18"/>
      <c r="JCH43" s="18"/>
      <c r="JCI43" s="18"/>
      <c r="JCJ43" s="18"/>
      <c r="JCK43" s="18"/>
      <c r="JCL43" s="18"/>
      <c r="JCM43" s="18"/>
      <c r="JCN43" s="18"/>
      <c r="JCO43" s="18"/>
      <c r="JCP43" s="18"/>
      <c r="JCQ43" s="18"/>
      <c r="JCR43" s="18"/>
      <c r="JCS43" s="18"/>
      <c r="JCT43" s="18"/>
      <c r="JCU43" s="18"/>
      <c r="JCV43" s="18"/>
      <c r="JCW43" s="18"/>
      <c r="JCX43" s="18"/>
      <c r="JCY43" s="18"/>
      <c r="JCZ43" s="18"/>
      <c r="JDA43" s="18"/>
      <c r="JDB43" s="18"/>
      <c r="JDC43" s="18"/>
      <c r="JDD43" s="18"/>
      <c r="JDE43" s="18"/>
      <c r="JDF43" s="18"/>
      <c r="JDG43" s="18"/>
      <c r="JDH43" s="18"/>
      <c r="JDI43" s="18"/>
      <c r="JDJ43" s="18"/>
      <c r="JDK43" s="18"/>
      <c r="JDL43" s="18"/>
      <c r="JDM43" s="18"/>
      <c r="JDN43" s="18"/>
      <c r="JDO43" s="18"/>
      <c r="JDP43" s="18"/>
      <c r="JDQ43" s="18"/>
      <c r="JDR43" s="18"/>
      <c r="JDS43" s="18"/>
      <c r="JDT43" s="18"/>
      <c r="JDU43" s="18"/>
      <c r="JDV43" s="18"/>
      <c r="JDW43" s="18"/>
      <c r="JDX43" s="18"/>
      <c r="JDY43" s="18"/>
      <c r="JDZ43" s="18"/>
      <c r="JEA43" s="18"/>
      <c r="JEB43" s="18"/>
      <c r="JEC43" s="18"/>
      <c r="JED43" s="18"/>
      <c r="JEE43" s="18"/>
      <c r="JEF43" s="18"/>
      <c r="JEG43" s="18"/>
      <c r="JEH43" s="18"/>
      <c r="JEI43" s="18"/>
      <c r="JEJ43" s="18"/>
      <c r="JEK43" s="18"/>
      <c r="JEL43" s="18"/>
      <c r="JEM43" s="18"/>
      <c r="JEN43" s="18"/>
      <c r="JEO43" s="18"/>
      <c r="JEP43" s="18"/>
      <c r="JEQ43" s="18"/>
      <c r="JER43" s="18"/>
      <c r="JES43" s="18"/>
      <c r="JET43" s="18"/>
      <c r="JEU43" s="18"/>
      <c r="JEV43" s="18"/>
      <c r="JEW43" s="18"/>
      <c r="JEX43" s="18"/>
      <c r="JEY43" s="18"/>
      <c r="JEZ43" s="18"/>
      <c r="JFA43" s="18"/>
      <c r="JFB43" s="18"/>
      <c r="JFC43" s="18"/>
      <c r="JFD43" s="18"/>
      <c r="JFE43" s="18"/>
      <c r="JFF43" s="18"/>
      <c r="JFG43" s="18"/>
      <c r="JFH43" s="18"/>
      <c r="JFI43" s="18"/>
      <c r="JFJ43" s="18"/>
      <c r="JFK43" s="18"/>
      <c r="JFL43" s="18"/>
      <c r="JFM43" s="18"/>
      <c r="JFN43" s="18"/>
      <c r="JFO43" s="18"/>
      <c r="JFP43" s="18"/>
      <c r="JFQ43" s="18"/>
      <c r="JFR43" s="18"/>
      <c r="JFS43" s="18"/>
      <c r="JFT43" s="18"/>
      <c r="JFU43" s="18"/>
      <c r="JFV43" s="18"/>
      <c r="JFW43" s="18"/>
      <c r="JFX43" s="18"/>
      <c r="JFY43" s="18"/>
      <c r="JFZ43" s="18"/>
      <c r="JGA43" s="18"/>
      <c r="JGB43" s="18"/>
      <c r="JGC43" s="18"/>
      <c r="JGD43" s="18"/>
      <c r="JGE43" s="18"/>
      <c r="JGF43" s="18"/>
      <c r="JGG43" s="18"/>
      <c r="JGH43" s="18"/>
      <c r="JGI43" s="18"/>
      <c r="JGJ43" s="18"/>
      <c r="JGK43" s="18"/>
      <c r="JGL43" s="18"/>
      <c r="JGM43" s="18"/>
      <c r="JGN43" s="18"/>
      <c r="JGO43" s="18"/>
      <c r="JGP43" s="18"/>
      <c r="JGQ43" s="18"/>
      <c r="JGR43" s="18"/>
      <c r="JGS43" s="18"/>
      <c r="JGT43" s="18"/>
      <c r="JGU43" s="18"/>
      <c r="JGV43" s="18"/>
      <c r="JGW43" s="18"/>
      <c r="JGX43" s="18"/>
      <c r="JGY43" s="18"/>
      <c r="JGZ43" s="18"/>
      <c r="JHA43" s="18"/>
      <c r="JHB43" s="18"/>
      <c r="JHC43" s="18"/>
      <c r="JHD43" s="18"/>
      <c r="JHE43" s="18"/>
      <c r="JHF43" s="18"/>
      <c r="JHG43" s="18"/>
      <c r="JHH43" s="18"/>
      <c r="JHI43" s="18"/>
      <c r="JHJ43" s="18"/>
      <c r="JHK43" s="18"/>
      <c r="JHL43" s="18"/>
      <c r="JHM43" s="18"/>
      <c r="JHN43" s="18"/>
      <c r="JHO43" s="18"/>
      <c r="JHP43" s="18"/>
      <c r="JHQ43" s="18"/>
      <c r="JHR43" s="18"/>
      <c r="JHS43" s="18"/>
      <c r="JHT43" s="18"/>
      <c r="JHU43" s="18"/>
      <c r="JHV43" s="18"/>
      <c r="JHW43" s="18"/>
      <c r="JHX43" s="18"/>
      <c r="JHY43" s="18"/>
      <c r="JHZ43" s="18"/>
      <c r="JIA43" s="18"/>
      <c r="JIB43" s="18"/>
      <c r="JIC43" s="18"/>
      <c r="JID43" s="18"/>
      <c r="JIE43" s="18"/>
      <c r="JIF43" s="18"/>
      <c r="JIG43" s="18"/>
      <c r="JIH43" s="18"/>
      <c r="JII43" s="18"/>
      <c r="JIJ43" s="18"/>
      <c r="JIK43" s="18"/>
      <c r="JIL43" s="18"/>
      <c r="JIM43" s="18"/>
      <c r="JIN43" s="18"/>
      <c r="JIO43" s="18"/>
      <c r="JIP43" s="18"/>
      <c r="JIQ43" s="18"/>
      <c r="JIR43" s="18"/>
      <c r="JIS43" s="18"/>
      <c r="JIT43" s="18"/>
      <c r="JIU43" s="18"/>
      <c r="JIV43" s="18"/>
      <c r="JIW43" s="18"/>
      <c r="JIX43" s="18"/>
      <c r="JIY43" s="18"/>
      <c r="JIZ43" s="18"/>
      <c r="JJA43" s="18"/>
      <c r="JJB43" s="18"/>
      <c r="JJC43" s="18"/>
      <c r="JJD43" s="18"/>
      <c r="JJE43" s="18"/>
      <c r="JJF43" s="18"/>
      <c r="JJG43" s="18"/>
      <c r="JJH43" s="18"/>
      <c r="JJI43" s="18"/>
      <c r="JJJ43" s="18"/>
      <c r="JJK43" s="18"/>
      <c r="JJL43" s="18"/>
      <c r="JJM43" s="18"/>
      <c r="JJN43" s="18"/>
      <c r="JJO43" s="18"/>
      <c r="JJP43" s="18"/>
      <c r="JJQ43" s="18"/>
      <c r="JJR43" s="18"/>
      <c r="JJS43" s="18"/>
      <c r="JJT43" s="18"/>
      <c r="JJU43" s="18"/>
      <c r="JJV43" s="18"/>
      <c r="JJW43" s="18"/>
      <c r="JJX43" s="18"/>
      <c r="JJY43" s="18"/>
      <c r="JJZ43" s="18"/>
      <c r="JKA43" s="18"/>
      <c r="JKB43" s="18"/>
      <c r="JKC43" s="18"/>
      <c r="JKD43" s="18"/>
      <c r="JKE43" s="18"/>
      <c r="JKF43" s="18"/>
      <c r="JKG43" s="18"/>
      <c r="JKH43" s="18"/>
      <c r="JKI43" s="18"/>
      <c r="JKJ43" s="18"/>
      <c r="JKK43" s="18"/>
      <c r="JKL43" s="18"/>
      <c r="JKM43" s="18"/>
      <c r="JKN43" s="18"/>
      <c r="JKO43" s="18"/>
      <c r="JKP43" s="18"/>
      <c r="JKQ43" s="18"/>
      <c r="JKR43" s="18"/>
      <c r="JKS43" s="18"/>
      <c r="JKT43" s="18"/>
      <c r="JKU43" s="18"/>
      <c r="JKV43" s="18"/>
      <c r="JKW43" s="18"/>
      <c r="JKX43" s="18"/>
      <c r="JKY43" s="18"/>
      <c r="JKZ43" s="18"/>
      <c r="JLA43" s="18"/>
      <c r="JLB43" s="18"/>
      <c r="JLC43" s="18"/>
      <c r="JLD43" s="18"/>
      <c r="JLE43" s="18"/>
      <c r="JLF43" s="18"/>
      <c r="JLG43" s="18"/>
      <c r="JLH43" s="18"/>
      <c r="JLI43" s="18"/>
      <c r="JLJ43" s="18"/>
      <c r="JLK43" s="18"/>
      <c r="JLL43" s="18"/>
      <c r="JLM43" s="18"/>
      <c r="JLN43" s="18"/>
      <c r="JLO43" s="18"/>
      <c r="JLP43" s="18"/>
      <c r="JLQ43" s="18"/>
      <c r="JLR43" s="18"/>
      <c r="JLS43" s="18"/>
      <c r="JLT43" s="18"/>
      <c r="JLU43" s="18"/>
      <c r="JLV43" s="18"/>
      <c r="JLW43" s="18"/>
      <c r="JLX43" s="18"/>
      <c r="JLY43" s="18"/>
      <c r="JLZ43" s="18"/>
      <c r="JMA43" s="18"/>
      <c r="JMB43" s="18"/>
      <c r="JMC43" s="18"/>
      <c r="JMD43" s="18"/>
      <c r="JME43" s="18"/>
      <c r="JMF43" s="18"/>
      <c r="JMG43" s="18"/>
      <c r="JMH43" s="18"/>
      <c r="JMI43" s="18"/>
      <c r="JMJ43" s="18"/>
      <c r="JMK43" s="18"/>
      <c r="JML43" s="18"/>
      <c r="JMM43" s="18"/>
      <c r="JMN43" s="18"/>
      <c r="JMO43" s="18"/>
      <c r="JMP43" s="18"/>
      <c r="JMQ43" s="18"/>
      <c r="JMR43" s="18"/>
      <c r="JMS43" s="18"/>
      <c r="JMT43" s="18"/>
      <c r="JMU43" s="18"/>
      <c r="JMV43" s="18"/>
      <c r="JMW43" s="18"/>
      <c r="JMX43" s="18"/>
      <c r="JMY43" s="18"/>
      <c r="JMZ43" s="18"/>
      <c r="JNA43" s="18"/>
      <c r="JNB43" s="18"/>
      <c r="JNC43" s="18"/>
      <c r="JND43" s="18"/>
      <c r="JNE43" s="18"/>
      <c r="JNF43" s="18"/>
      <c r="JNG43" s="18"/>
      <c r="JNH43" s="18"/>
      <c r="JNI43" s="18"/>
      <c r="JNJ43" s="18"/>
      <c r="JNK43" s="18"/>
      <c r="JNL43" s="18"/>
      <c r="JNM43" s="18"/>
      <c r="JNN43" s="18"/>
      <c r="JNO43" s="18"/>
      <c r="JNP43" s="18"/>
      <c r="JNQ43" s="18"/>
      <c r="JNR43" s="18"/>
      <c r="JNS43" s="18"/>
      <c r="JNT43" s="18"/>
      <c r="JNU43" s="18"/>
      <c r="JNV43" s="18"/>
      <c r="JNW43" s="18"/>
      <c r="JNX43" s="18"/>
      <c r="JNY43" s="18"/>
      <c r="JNZ43" s="18"/>
      <c r="JOA43" s="18"/>
      <c r="JOB43" s="18"/>
      <c r="JOC43" s="18"/>
      <c r="JOD43" s="18"/>
      <c r="JOE43" s="18"/>
      <c r="JOF43" s="18"/>
      <c r="JOG43" s="18"/>
      <c r="JOH43" s="18"/>
      <c r="JOI43" s="18"/>
      <c r="JOJ43" s="18"/>
      <c r="JOK43" s="18"/>
      <c r="JOL43" s="18"/>
      <c r="JOM43" s="18"/>
      <c r="JON43" s="18"/>
      <c r="JOO43" s="18"/>
      <c r="JOP43" s="18"/>
      <c r="JOQ43" s="18"/>
      <c r="JOR43" s="18"/>
      <c r="JOS43" s="18"/>
      <c r="JOT43" s="18"/>
      <c r="JOU43" s="18"/>
      <c r="JOV43" s="18"/>
      <c r="JOW43" s="18"/>
      <c r="JOX43" s="18"/>
      <c r="JOY43" s="18"/>
      <c r="JOZ43" s="18"/>
      <c r="JPA43" s="18"/>
      <c r="JPB43" s="18"/>
      <c r="JPC43" s="18"/>
      <c r="JPD43" s="18"/>
      <c r="JPE43" s="18"/>
      <c r="JPF43" s="18"/>
      <c r="JPG43" s="18"/>
      <c r="JPH43" s="18"/>
      <c r="JPI43" s="18"/>
      <c r="JPJ43" s="18"/>
      <c r="JPK43" s="18"/>
      <c r="JPL43" s="18"/>
      <c r="JPM43" s="18"/>
      <c r="JPN43" s="18"/>
      <c r="JPO43" s="18"/>
      <c r="JPP43" s="18"/>
      <c r="JPQ43" s="18"/>
      <c r="JPR43" s="18"/>
      <c r="JPS43" s="18"/>
      <c r="JPT43" s="18"/>
      <c r="JPU43" s="18"/>
      <c r="JPV43" s="18"/>
      <c r="JPW43" s="18"/>
      <c r="JPX43" s="18"/>
      <c r="JPY43" s="18"/>
      <c r="JPZ43" s="18"/>
      <c r="JQA43" s="18"/>
      <c r="JQB43" s="18"/>
      <c r="JQC43" s="18"/>
      <c r="JQD43" s="18"/>
      <c r="JQE43" s="18"/>
      <c r="JQF43" s="18"/>
      <c r="JQG43" s="18"/>
      <c r="JQH43" s="18"/>
      <c r="JQI43" s="18"/>
      <c r="JQJ43" s="18"/>
      <c r="JQK43" s="18"/>
      <c r="JQL43" s="18"/>
      <c r="JQM43" s="18"/>
      <c r="JQN43" s="18"/>
      <c r="JQO43" s="18"/>
      <c r="JQP43" s="18"/>
      <c r="JQQ43" s="18"/>
      <c r="JQR43" s="18"/>
      <c r="JQS43" s="18"/>
      <c r="JQT43" s="18"/>
      <c r="JQU43" s="18"/>
      <c r="JQV43" s="18"/>
      <c r="JQW43" s="18"/>
      <c r="JQX43" s="18"/>
      <c r="JQY43" s="18"/>
      <c r="JQZ43" s="18"/>
      <c r="JRA43" s="18"/>
      <c r="JRB43" s="18"/>
      <c r="JRC43" s="18"/>
      <c r="JRD43" s="18"/>
      <c r="JRE43" s="18"/>
      <c r="JRF43" s="18"/>
      <c r="JRG43" s="18"/>
      <c r="JRH43" s="18"/>
      <c r="JRI43" s="18"/>
      <c r="JRJ43" s="18"/>
      <c r="JRK43" s="18"/>
      <c r="JRL43" s="18"/>
      <c r="JRM43" s="18"/>
      <c r="JRN43" s="18"/>
      <c r="JRO43" s="18"/>
      <c r="JRP43" s="18"/>
      <c r="JRQ43" s="18"/>
      <c r="JRR43" s="18"/>
      <c r="JRS43" s="18"/>
      <c r="JRT43" s="18"/>
      <c r="JRU43" s="18"/>
      <c r="JRV43" s="18"/>
      <c r="JRW43" s="18"/>
      <c r="JRX43" s="18"/>
      <c r="JRY43" s="18"/>
      <c r="JRZ43" s="18"/>
      <c r="JSA43" s="18"/>
      <c r="JSB43" s="18"/>
      <c r="JSC43" s="18"/>
      <c r="JSD43" s="18"/>
      <c r="JSE43" s="18"/>
      <c r="JSF43" s="18"/>
      <c r="JSG43" s="18"/>
      <c r="JSH43" s="18"/>
      <c r="JSI43" s="18"/>
      <c r="JSJ43" s="18"/>
      <c r="JSK43" s="18"/>
      <c r="JSL43" s="18"/>
      <c r="JSM43" s="18"/>
      <c r="JSN43" s="18"/>
      <c r="JSO43" s="18"/>
      <c r="JSP43" s="18"/>
      <c r="JSQ43" s="18"/>
      <c r="JSR43" s="18"/>
      <c r="JSS43" s="18"/>
      <c r="JST43" s="18"/>
      <c r="JSU43" s="18"/>
      <c r="JSV43" s="18"/>
      <c r="JSW43" s="18"/>
      <c r="JSX43" s="18"/>
      <c r="JSY43" s="18"/>
      <c r="JSZ43" s="18"/>
      <c r="JTA43" s="18"/>
      <c r="JTB43" s="18"/>
      <c r="JTC43" s="18"/>
      <c r="JTD43" s="18"/>
      <c r="JTE43" s="18"/>
      <c r="JTF43" s="18"/>
      <c r="JTG43" s="18"/>
      <c r="JTH43" s="18"/>
      <c r="JTI43" s="18"/>
      <c r="JTJ43" s="18"/>
      <c r="JTK43" s="18"/>
      <c r="JTL43" s="18"/>
      <c r="JTM43" s="18"/>
      <c r="JTN43" s="18"/>
      <c r="JTO43" s="18"/>
      <c r="JTP43" s="18"/>
      <c r="JTQ43" s="18"/>
      <c r="JTR43" s="18"/>
      <c r="JTS43" s="18"/>
      <c r="JTT43" s="18"/>
      <c r="JTU43" s="18"/>
      <c r="JTV43" s="18"/>
      <c r="JTW43" s="18"/>
      <c r="JTX43" s="18"/>
      <c r="JTY43" s="18"/>
      <c r="JTZ43" s="18"/>
      <c r="JUA43" s="18"/>
      <c r="JUB43" s="18"/>
      <c r="JUC43" s="18"/>
      <c r="JUD43" s="18"/>
      <c r="JUE43" s="18"/>
      <c r="JUF43" s="18"/>
      <c r="JUG43" s="18"/>
      <c r="JUH43" s="18"/>
      <c r="JUI43" s="18"/>
      <c r="JUJ43" s="18"/>
      <c r="JUK43" s="18"/>
      <c r="JUL43" s="18"/>
      <c r="JUM43" s="18"/>
      <c r="JUN43" s="18"/>
      <c r="JUO43" s="18"/>
      <c r="JUP43" s="18"/>
      <c r="JUQ43" s="18"/>
      <c r="JUR43" s="18"/>
      <c r="JUS43" s="18"/>
      <c r="JUT43" s="18"/>
      <c r="JUU43" s="18"/>
      <c r="JUV43" s="18"/>
      <c r="JUW43" s="18"/>
      <c r="JUX43" s="18"/>
      <c r="JUY43" s="18"/>
      <c r="JUZ43" s="18"/>
      <c r="JVA43" s="18"/>
      <c r="JVB43" s="18"/>
      <c r="JVC43" s="18"/>
      <c r="JVD43" s="18"/>
      <c r="JVE43" s="18"/>
      <c r="JVF43" s="18"/>
      <c r="JVG43" s="18"/>
      <c r="JVH43" s="18"/>
      <c r="JVI43" s="18"/>
      <c r="JVJ43" s="18"/>
      <c r="JVK43" s="18"/>
      <c r="JVL43" s="18"/>
      <c r="JVM43" s="18"/>
      <c r="JVN43" s="18"/>
      <c r="JVO43" s="18"/>
      <c r="JVP43" s="18"/>
      <c r="JVQ43" s="18"/>
      <c r="JVR43" s="18"/>
      <c r="JVS43" s="18"/>
      <c r="JVT43" s="18"/>
      <c r="JVU43" s="18"/>
      <c r="JVV43" s="18"/>
      <c r="JVW43" s="18"/>
      <c r="JVX43" s="18"/>
      <c r="JVY43" s="18"/>
      <c r="JVZ43" s="18"/>
      <c r="JWA43" s="18"/>
      <c r="JWB43" s="18"/>
      <c r="JWC43" s="18"/>
      <c r="JWD43" s="18"/>
      <c r="JWE43" s="18"/>
      <c r="JWF43" s="18"/>
      <c r="JWG43" s="18"/>
      <c r="JWH43" s="18"/>
      <c r="JWI43" s="18"/>
      <c r="JWJ43" s="18"/>
      <c r="JWK43" s="18"/>
      <c r="JWL43" s="18"/>
      <c r="JWM43" s="18"/>
      <c r="JWN43" s="18"/>
      <c r="JWO43" s="18"/>
      <c r="JWP43" s="18"/>
      <c r="JWQ43" s="18"/>
      <c r="JWR43" s="18"/>
      <c r="JWS43" s="18"/>
      <c r="JWT43" s="18"/>
      <c r="JWU43" s="18"/>
      <c r="JWV43" s="18"/>
      <c r="JWW43" s="18"/>
      <c r="JWX43" s="18"/>
      <c r="JWY43" s="18"/>
      <c r="JWZ43" s="18"/>
      <c r="JXA43" s="18"/>
      <c r="JXB43" s="18"/>
      <c r="JXC43" s="18"/>
      <c r="JXD43" s="18"/>
      <c r="JXE43" s="18"/>
      <c r="JXF43" s="18"/>
      <c r="JXG43" s="18"/>
      <c r="JXH43" s="18"/>
      <c r="JXI43" s="18"/>
      <c r="JXJ43" s="18"/>
      <c r="JXK43" s="18"/>
      <c r="JXL43" s="18"/>
      <c r="JXM43" s="18"/>
      <c r="JXN43" s="18"/>
      <c r="JXO43" s="18"/>
      <c r="JXP43" s="18"/>
      <c r="JXQ43" s="18"/>
      <c r="JXR43" s="18"/>
      <c r="JXS43" s="18"/>
      <c r="JXT43" s="18"/>
      <c r="JXU43" s="18"/>
      <c r="JXV43" s="18"/>
      <c r="JXW43" s="18"/>
      <c r="JXX43" s="18"/>
      <c r="JXY43" s="18"/>
      <c r="JXZ43" s="18"/>
      <c r="JYA43" s="18"/>
      <c r="JYB43" s="18"/>
      <c r="JYC43" s="18"/>
      <c r="JYD43" s="18"/>
      <c r="JYE43" s="18"/>
      <c r="JYF43" s="18"/>
      <c r="JYG43" s="18"/>
      <c r="JYH43" s="18"/>
      <c r="JYI43" s="18"/>
      <c r="JYJ43" s="18"/>
      <c r="JYK43" s="18"/>
      <c r="JYL43" s="18"/>
      <c r="JYM43" s="18"/>
      <c r="JYN43" s="18"/>
      <c r="JYO43" s="18"/>
      <c r="JYP43" s="18"/>
      <c r="JYQ43" s="18"/>
      <c r="JYR43" s="18"/>
      <c r="JYS43" s="18"/>
      <c r="JYT43" s="18"/>
      <c r="JYU43" s="18"/>
      <c r="JYV43" s="18"/>
      <c r="JYW43" s="18"/>
      <c r="JYX43" s="18"/>
      <c r="JYY43" s="18"/>
      <c r="JYZ43" s="18"/>
      <c r="JZA43" s="18"/>
      <c r="JZB43" s="18"/>
      <c r="JZC43" s="18"/>
      <c r="JZD43" s="18"/>
      <c r="JZE43" s="18"/>
      <c r="JZF43" s="18"/>
      <c r="JZG43" s="18"/>
      <c r="JZH43" s="18"/>
      <c r="JZI43" s="18"/>
      <c r="JZJ43" s="18"/>
      <c r="JZK43" s="18"/>
      <c r="JZL43" s="18"/>
      <c r="JZM43" s="18"/>
      <c r="JZN43" s="18"/>
      <c r="JZO43" s="18"/>
      <c r="JZP43" s="18"/>
      <c r="JZQ43" s="18"/>
      <c r="JZR43" s="18"/>
      <c r="JZS43" s="18"/>
      <c r="JZT43" s="18"/>
      <c r="JZU43" s="18"/>
      <c r="JZV43" s="18"/>
      <c r="JZW43" s="18"/>
      <c r="JZX43" s="18"/>
      <c r="JZY43" s="18"/>
      <c r="JZZ43" s="18"/>
      <c r="KAA43" s="18"/>
      <c r="KAB43" s="18"/>
      <c r="KAC43" s="18"/>
      <c r="KAD43" s="18"/>
      <c r="KAE43" s="18"/>
      <c r="KAF43" s="18"/>
      <c r="KAG43" s="18"/>
      <c r="KAH43" s="18"/>
      <c r="KAI43" s="18"/>
      <c r="KAJ43" s="18"/>
      <c r="KAK43" s="18"/>
      <c r="KAL43" s="18"/>
      <c r="KAM43" s="18"/>
      <c r="KAN43" s="18"/>
      <c r="KAO43" s="18"/>
      <c r="KAP43" s="18"/>
      <c r="KAQ43" s="18"/>
      <c r="KAR43" s="18"/>
      <c r="KAS43" s="18"/>
      <c r="KAT43" s="18"/>
      <c r="KAU43" s="18"/>
      <c r="KAV43" s="18"/>
      <c r="KAW43" s="18"/>
      <c r="KAX43" s="18"/>
      <c r="KAY43" s="18"/>
      <c r="KAZ43" s="18"/>
      <c r="KBA43" s="18"/>
      <c r="KBB43" s="18"/>
      <c r="KBC43" s="18"/>
      <c r="KBD43" s="18"/>
      <c r="KBE43" s="18"/>
      <c r="KBF43" s="18"/>
      <c r="KBG43" s="18"/>
      <c r="KBH43" s="18"/>
      <c r="KBI43" s="18"/>
      <c r="KBJ43" s="18"/>
      <c r="KBK43" s="18"/>
      <c r="KBL43" s="18"/>
      <c r="KBM43" s="18"/>
      <c r="KBN43" s="18"/>
      <c r="KBO43" s="18"/>
      <c r="KBP43" s="18"/>
      <c r="KBQ43" s="18"/>
      <c r="KBR43" s="18"/>
      <c r="KBS43" s="18"/>
      <c r="KBT43" s="18"/>
      <c r="KBU43" s="18"/>
      <c r="KBV43" s="18"/>
      <c r="KBW43" s="18"/>
      <c r="KBX43" s="18"/>
      <c r="KBY43" s="18"/>
      <c r="KBZ43" s="18"/>
      <c r="KCA43" s="18"/>
      <c r="KCB43" s="18"/>
      <c r="KCC43" s="18"/>
      <c r="KCD43" s="18"/>
      <c r="KCE43" s="18"/>
      <c r="KCF43" s="18"/>
      <c r="KCG43" s="18"/>
      <c r="KCH43" s="18"/>
      <c r="KCI43" s="18"/>
      <c r="KCJ43" s="18"/>
      <c r="KCK43" s="18"/>
      <c r="KCL43" s="18"/>
      <c r="KCM43" s="18"/>
      <c r="KCN43" s="18"/>
      <c r="KCO43" s="18"/>
      <c r="KCP43" s="18"/>
      <c r="KCQ43" s="18"/>
      <c r="KCR43" s="18"/>
      <c r="KCS43" s="18"/>
      <c r="KCT43" s="18"/>
      <c r="KCU43" s="18"/>
      <c r="KCV43" s="18"/>
      <c r="KCW43" s="18"/>
      <c r="KCX43" s="18"/>
      <c r="KCY43" s="18"/>
      <c r="KCZ43" s="18"/>
      <c r="KDA43" s="18"/>
      <c r="KDB43" s="18"/>
      <c r="KDC43" s="18"/>
      <c r="KDD43" s="18"/>
      <c r="KDE43" s="18"/>
      <c r="KDF43" s="18"/>
      <c r="KDG43" s="18"/>
      <c r="KDH43" s="18"/>
      <c r="KDI43" s="18"/>
      <c r="KDJ43" s="18"/>
      <c r="KDK43" s="18"/>
      <c r="KDL43" s="18"/>
      <c r="KDM43" s="18"/>
      <c r="KDN43" s="18"/>
      <c r="KDO43" s="18"/>
      <c r="KDP43" s="18"/>
      <c r="KDQ43" s="18"/>
      <c r="KDR43" s="18"/>
      <c r="KDS43" s="18"/>
      <c r="KDT43" s="18"/>
      <c r="KDU43" s="18"/>
      <c r="KDV43" s="18"/>
      <c r="KDW43" s="18"/>
      <c r="KDX43" s="18"/>
      <c r="KDY43" s="18"/>
      <c r="KDZ43" s="18"/>
      <c r="KEA43" s="18"/>
      <c r="KEB43" s="18"/>
      <c r="KEC43" s="18"/>
      <c r="KED43" s="18"/>
      <c r="KEE43" s="18"/>
      <c r="KEF43" s="18"/>
      <c r="KEG43" s="18"/>
      <c r="KEH43" s="18"/>
      <c r="KEI43" s="18"/>
      <c r="KEJ43" s="18"/>
      <c r="KEK43" s="18"/>
      <c r="KEL43" s="18"/>
      <c r="KEM43" s="18"/>
      <c r="KEN43" s="18"/>
      <c r="KEO43" s="18"/>
      <c r="KEP43" s="18"/>
      <c r="KEQ43" s="18"/>
      <c r="KER43" s="18"/>
      <c r="KES43" s="18"/>
      <c r="KET43" s="18"/>
      <c r="KEU43" s="18"/>
      <c r="KEV43" s="18"/>
      <c r="KEW43" s="18"/>
      <c r="KEX43" s="18"/>
      <c r="KEY43" s="18"/>
      <c r="KEZ43" s="18"/>
      <c r="KFA43" s="18"/>
      <c r="KFB43" s="18"/>
      <c r="KFC43" s="18"/>
      <c r="KFD43" s="18"/>
      <c r="KFE43" s="18"/>
      <c r="KFF43" s="18"/>
      <c r="KFG43" s="18"/>
      <c r="KFH43" s="18"/>
      <c r="KFI43" s="18"/>
      <c r="KFJ43" s="18"/>
      <c r="KFK43" s="18"/>
      <c r="KFL43" s="18"/>
      <c r="KFM43" s="18"/>
      <c r="KFN43" s="18"/>
      <c r="KFO43" s="18"/>
      <c r="KFP43" s="18"/>
      <c r="KFQ43" s="18"/>
      <c r="KFR43" s="18"/>
      <c r="KFS43" s="18"/>
      <c r="KFT43" s="18"/>
      <c r="KFU43" s="18"/>
      <c r="KFV43" s="18"/>
      <c r="KFW43" s="18"/>
      <c r="KFX43" s="18"/>
      <c r="KFY43" s="18"/>
      <c r="KFZ43" s="18"/>
      <c r="KGA43" s="18"/>
      <c r="KGB43" s="18"/>
      <c r="KGC43" s="18"/>
      <c r="KGD43" s="18"/>
      <c r="KGE43" s="18"/>
      <c r="KGF43" s="18"/>
      <c r="KGG43" s="18"/>
      <c r="KGH43" s="18"/>
      <c r="KGI43" s="18"/>
      <c r="KGJ43" s="18"/>
      <c r="KGK43" s="18"/>
      <c r="KGL43" s="18"/>
      <c r="KGM43" s="18"/>
      <c r="KGN43" s="18"/>
      <c r="KGO43" s="18"/>
      <c r="KGP43" s="18"/>
      <c r="KGQ43" s="18"/>
      <c r="KGR43" s="18"/>
      <c r="KGS43" s="18"/>
      <c r="KGT43" s="18"/>
      <c r="KGU43" s="18"/>
      <c r="KGV43" s="18"/>
      <c r="KGW43" s="18"/>
      <c r="KGX43" s="18"/>
      <c r="KGY43" s="18"/>
      <c r="KGZ43" s="18"/>
      <c r="KHA43" s="18"/>
      <c r="KHB43" s="18"/>
      <c r="KHC43" s="18"/>
      <c r="KHD43" s="18"/>
      <c r="KHE43" s="18"/>
      <c r="KHF43" s="18"/>
      <c r="KHG43" s="18"/>
      <c r="KHH43" s="18"/>
      <c r="KHI43" s="18"/>
      <c r="KHJ43" s="18"/>
      <c r="KHK43" s="18"/>
      <c r="KHL43" s="18"/>
      <c r="KHM43" s="18"/>
      <c r="KHN43" s="18"/>
      <c r="KHO43" s="18"/>
      <c r="KHP43" s="18"/>
      <c r="KHQ43" s="18"/>
      <c r="KHR43" s="18"/>
      <c r="KHS43" s="18"/>
      <c r="KHT43" s="18"/>
      <c r="KHU43" s="18"/>
      <c r="KHV43" s="18"/>
      <c r="KHW43" s="18"/>
      <c r="KHX43" s="18"/>
      <c r="KHY43" s="18"/>
      <c r="KHZ43" s="18"/>
      <c r="KIA43" s="18"/>
      <c r="KIB43" s="18"/>
      <c r="KIC43" s="18"/>
      <c r="KID43" s="18"/>
      <c r="KIE43" s="18"/>
      <c r="KIF43" s="18"/>
      <c r="KIG43" s="18"/>
      <c r="KIH43" s="18"/>
      <c r="KII43" s="18"/>
      <c r="KIJ43" s="18"/>
      <c r="KIK43" s="18"/>
      <c r="KIL43" s="18"/>
      <c r="KIM43" s="18"/>
      <c r="KIN43" s="18"/>
      <c r="KIO43" s="18"/>
      <c r="KIP43" s="18"/>
      <c r="KIQ43" s="18"/>
      <c r="KIR43" s="18"/>
      <c r="KIS43" s="18"/>
      <c r="KIT43" s="18"/>
      <c r="KIU43" s="18"/>
      <c r="KIV43" s="18"/>
      <c r="KIW43" s="18"/>
      <c r="KIX43" s="18"/>
      <c r="KIY43" s="18"/>
      <c r="KIZ43" s="18"/>
      <c r="KJA43" s="18"/>
      <c r="KJB43" s="18"/>
      <c r="KJC43" s="18"/>
      <c r="KJD43" s="18"/>
      <c r="KJE43" s="18"/>
      <c r="KJF43" s="18"/>
      <c r="KJG43" s="18"/>
      <c r="KJH43" s="18"/>
      <c r="KJI43" s="18"/>
      <c r="KJJ43" s="18"/>
      <c r="KJK43" s="18"/>
      <c r="KJL43" s="18"/>
      <c r="KJM43" s="18"/>
      <c r="KJN43" s="18"/>
      <c r="KJO43" s="18"/>
      <c r="KJP43" s="18"/>
      <c r="KJQ43" s="18"/>
      <c r="KJR43" s="18"/>
      <c r="KJS43" s="18"/>
      <c r="KJT43" s="18"/>
      <c r="KJU43" s="18"/>
      <c r="KJV43" s="18"/>
      <c r="KJW43" s="18"/>
      <c r="KJX43" s="18"/>
      <c r="KJY43" s="18"/>
      <c r="KJZ43" s="18"/>
      <c r="KKA43" s="18"/>
      <c r="KKB43" s="18"/>
      <c r="KKC43" s="18"/>
      <c r="KKD43" s="18"/>
      <c r="KKE43" s="18"/>
      <c r="KKF43" s="18"/>
      <c r="KKG43" s="18"/>
      <c r="KKH43" s="18"/>
      <c r="KKI43" s="18"/>
      <c r="KKJ43" s="18"/>
      <c r="KKK43" s="18"/>
      <c r="KKL43" s="18"/>
      <c r="KKM43" s="18"/>
      <c r="KKN43" s="18"/>
      <c r="KKO43" s="18"/>
      <c r="KKP43" s="18"/>
      <c r="KKQ43" s="18"/>
      <c r="KKR43" s="18"/>
      <c r="KKS43" s="18"/>
      <c r="KKT43" s="18"/>
      <c r="KKU43" s="18"/>
      <c r="KKV43" s="18"/>
      <c r="KKW43" s="18"/>
      <c r="KKX43" s="18"/>
      <c r="KKY43" s="18"/>
      <c r="KKZ43" s="18"/>
      <c r="KLA43" s="18"/>
      <c r="KLB43" s="18"/>
      <c r="KLC43" s="18"/>
      <c r="KLD43" s="18"/>
      <c r="KLE43" s="18"/>
      <c r="KLF43" s="18"/>
      <c r="KLG43" s="18"/>
      <c r="KLH43" s="18"/>
      <c r="KLI43" s="18"/>
      <c r="KLJ43" s="18"/>
      <c r="KLK43" s="18"/>
      <c r="KLL43" s="18"/>
      <c r="KLM43" s="18"/>
      <c r="KLN43" s="18"/>
      <c r="KLO43" s="18"/>
      <c r="KLP43" s="18"/>
      <c r="KLQ43" s="18"/>
      <c r="KLR43" s="18"/>
      <c r="KLS43" s="18"/>
      <c r="KLT43" s="18"/>
      <c r="KLU43" s="18"/>
      <c r="KLV43" s="18"/>
      <c r="KLW43" s="18"/>
      <c r="KLX43" s="18"/>
      <c r="KLY43" s="18"/>
      <c r="KLZ43" s="18"/>
      <c r="KMA43" s="18"/>
      <c r="KMB43" s="18"/>
      <c r="KMC43" s="18"/>
      <c r="KMD43" s="18"/>
      <c r="KME43" s="18"/>
      <c r="KMF43" s="18"/>
      <c r="KMG43" s="18"/>
      <c r="KMH43" s="18"/>
      <c r="KMI43" s="18"/>
      <c r="KMJ43" s="18"/>
      <c r="KMK43" s="18"/>
      <c r="KML43" s="18"/>
      <c r="KMM43" s="18"/>
      <c r="KMN43" s="18"/>
      <c r="KMO43" s="18"/>
      <c r="KMP43" s="18"/>
      <c r="KMQ43" s="18"/>
      <c r="KMR43" s="18"/>
      <c r="KMS43" s="18"/>
      <c r="KMT43" s="18"/>
      <c r="KMU43" s="18"/>
      <c r="KMV43" s="18"/>
      <c r="KMW43" s="18"/>
      <c r="KMX43" s="18"/>
      <c r="KMY43" s="18"/>
      <c r="KMZ43" s="18"/>
      <c r="KNA43" s="18"/>
      <c r="KNB43" s="18"/>
      <c r="KNC43" s="18"/>
      <c r="KND43" s="18"/>
      <c r="KNE43" s="18"/>
      <c r="KNF43" s="18"/>
      <c r="KNG43" s="18"/>
      <c r="KNH43" s="18"/>
      <c r="KNI43" s="18"/>
      <c r="KNJ43" s="18"/>
      <c r="KNK43" s="18"/>
      <c r="KNL43" s="18"/>
      <c r="KNM43" s="18"/>
      <c r="KNN43" s="18"/>
      <c r="KNO43" s="18"/>
      <c r="KNP43" s="18"/>
      <c r="KNQ43" s="18"/>
      <c r="KNR43" s="18"/>
      <c r="KNS43" s="18"/>
      <c r="KNT43" s="18"/>
      <c r="KNU43" s="18"/>
      <c r="KNV43" s="18"/>
      <c r="KNW43" s="18"/>
      <c r="KNX43" s="18"/>
      <c r="KNY43" s="18"/>
      <c r="KNZ43" s="18"/>
      <c r="KOA43" s="18"/>
      <c r="KOB43" s="18"/>
      <c r="KOC43" s="18"/>
      <c r="KOD43" s="18"/>
      <c r="KOE43" s="18"/>
      <c r="KOF43" s="18"/>
      <c r="KOG43" s="18"/>
      <c r="KOH43" s="18"/>
      <c r="KOI43" s="18"/>
      <c r="KOJ43" s="18"/>
      <c r="KOK43" s="18"/>
      <c r="KOL43" s="18"/>
      <c r="KOM43" s="18"/>
      <c r="KON43" s="18"/>
      <c r="KOO43" s="18"/>
      <c r="KOP43" s="18"/>
      <c r="KOQ43" s="18"/>
      <c r="KOR43" s="18"/>
      <c r="KOS43" s="18"/>
      <c r="KOT43" s="18"/>
      <c r="KOU43" s="18"/>
      <c r="KOV43" s="18"/>
      <c r="KOW43" s="18"/>
      <c r="KOX43" s="18"/>
      <c r="KOY43" s="18"/>
      <c r="KOZ43" s="18"/>
      <c r="KPA43" s="18"/>
      <c r="KPB43" s="18"/>
      <c r="KPC43" s="18"/>
      <c r="KPD43" s="18"/>
      <c r="KPE43" s="18"/>
      <c r="KPF43" s="18"/>
      <c r="KPG43" s="18"/>
      <c r="KPH43" s="18"/>
      <c r="KPI43" s="18"/>
      <c r="KPJ43" s="18"/>
      <c r="KPK43" s="18"/>
      <c r="KPL43" s="18"/>
      <c r="KPM43" s="18"/>
      <c r="KPN43" s="18"/>
      <c r="KPO43" s="18"/>
      <c r="KPP43" s="18"/>
      <c r="KPQ43" s="18"/>
      <c r="KPR43" s="18"/>
      <c r="KPS43" s="18"/>
      <c r="KPT43" s="18"/>
      <c r="KPU43" s="18"/>
      <c r="KPV43" s="18"/>
      <c r="KPW43" s="18"/>
      <c r="KPX43" s="18"/>
      <c r="KPY43" s="18"/>
      <c r="KPZ43" s="18"/>
      <c r="KQA43" s="18"/>
      <c r="KQB43" s="18"/>
      <c r="KQC43" s="18"/>
      <c r="KQD43" s="18"/>
      <c r="KQE43" s="18"/>
      <c r="KQF43" s="18"/>
      <c r="KQG43" s="18"/>
      <c r="KQH43" s="18"/>
      <c r="KQI43" s="18"/>
      <c r="KQJ43" s="18"/>
      <c r="KQK43" s="18"/>
      <c r="KQL43" s="18"/>
      <c r="KQM43" s="18"/>
      <c r="KQN43" s="18"/>
      <c r="KQO43" s="18"/>
      <c r="KQP43" s="18"/>
      <c r="KQQ43" s="18"/>
      <c r="KQR43" s="18"/>
      <c r="KQS43" s="18"/>
      <c r="KQT43" s="18"/>
      <c r="KQU43" s="18"/>
      <c r="KQV43" s="18"/>
      <c r="KQW43" s="18"/>
      <c r="KQX43" s="18"/>
      <c r="KQY43" s="18"/>
      <c r="KQZ43" s="18"/>
      <c r="KRA43" s="18"/>
      <c r="KRB43" s="18"/>
      <c r="KRC43" s="18"/>
      <c r="KRD43" s="18"/>
      <c r="KRE43" s="18"/>
      <c r="KRF43" s="18"/>
      <c r="KRG43" s="18"/>
      <c r="KRH43" s="18"/>
      <c r="KRI43" s="18"/>
      <c r="KRJ43" s="18"/>
      <c r="KRK43" s="18"/>
      <c r="KRL43" s="18"/>
      <c r="KRM43" s="18"/>
      <c r="KRN43" s="18"/>
      <c r="KRO43" s="18"/>
      <c r="KRP43" s="18"/>
      <c r="KRQ43" s="18"/>
      <c r="KRR43" s="18"/>
      <c r="KRS43" s="18"/>
      <c r="KRT43" s="18"/>
      <c r="KRU43" s="18"/>
      <c r="KRV43" s="18"/>
      <c r="KRW43" s="18"/>
      <c r="KRX43" s="18"/>
      <c r="KRY43" s="18"/>
      <c r="KRZ43" s="18"/>
      <c r="KSA43" s="18"/>
      <c r="KSB43" s="18"/>
      <c r="KSC43" s="18"/>
      <c r="KSD43" s="18"/>
      <c r="KSE43" s="18"/>
      <c r="KSF43" s="18"/>
      <c r="KSG43" s="18"/>
      <c r="KSH43" s="18"/>
      <c r="KSI43" s="18"/>
      <c r="KSJ43" s="18"/>
      <c r="KSK43" s="18"/>
      <c r="KSL43" s="18"/>
      <c r="KSM43" s="18"/>
      <c r="KSN43" s="18"/>
      <c r="KSO43" s="18"/>
      <c r="KSP43" s="18"/>
      <c r="KSQ43" s="18"/>
      <c r="KSR43" s="18"/>
      <c r="KSS43" s="18"/>
      <c r="KST43" s="18"/>
      <c r="KSU43" s="18"/>
      <c r="KSV43" s="18"/>
      <c r="KSW43" s="18"/>
      <c r="KSX43" s="18"/>
      <c r="KSY43" s="18"/>
      <c r="KSZ43" s="18"/>
      <c r="KTA43" s="18"/>
      <c r="KTB43" s="18"/>
      <c r="KTC43" s="18"/>
      <c r="KTD43" s="18"/>
      <c r="KTE43" s="18"/>
      <c r="KTF43" s="18"/>
      <c r="KTG43" s="18"/>
      <c r="KTH43" s="18"/>
      <c r="KTI43" s="18"/>
      <c r="KTJ43" s="18"/>
      <c r="KTK43" s="18"/>
      <c r="KTL43" s="18"/>
      <c r="KTM43" s="18"/>
      <c r="KTN43" s="18"/>
      <c r="KTO43" s="18"/>
      <c r="KTP43" s="18"/>
      <c r="KTQ43" s="18"/>
      <c r="KTR43" s="18"/>
      <c r="KTS43" s="18"/>
      <c r="KTT43" s="18"/>
      <c r="KTU43" s="18"/>
      <c r="KTV43" s="18"/>
      <c r="KTW43" s="18"/>
      <c r="KTX43" s="18"/>
      <c r="KTY43" s="18"/>
      <c r="KTZ43" s="18"/>
      <c r="KUA43" s="18"/>
      <c r="KUB43" s="18"/>
      <c r="KUC43" s="18"/>
      <c r="KUD43" s="18"/>
      <c r="KUE43" s="18"/>
      <c r="KUF43" s="18"/>
      <c r="KUG43" s="18"/>
      <c r="KUH43" s="18"/>
      <c r="KUI43" s="18"/>
      <c r="KUJ43" s="18"/>
      <c r="KUK43" s="18"/>
      <c r="KUL43" s="18"/>
      <c r="KUM43" s="18"/>
      <c r="KUN43" s="18"/>
      <c r="KUO43" s="18"/>
      <c r="KUP43" s="18"/>
      <c r="KUQ43" s="18"/>
      <c r="KUR43" s="18"/>
      <c r="KUS43" s="18"/>
      <c r="KUT43" s="18"/>
      <c r="KUU43" s="18"/>
      <c r="KUV43" s="18"/>
      <c r="KUW43" s="18"/>
      <c r="KUX43" s="18"/>
      <c r="KUY43" s="18"/>
      <c r="KUZ43" s="18"/>
      <c r="KVA43" s="18"/>
      <c r="KVB43" s="18"/>
      <c r="KVC43" s="18"/>
      <c r="KVD43" s="18"/>
      <c r="KVE43" s="18"/>
      <c r="KVF43" s="18"/>
      <c r="KVG43" s="18"/>
      <c r="KVH43" s="18"/>
      <c r="KVI43" s="18"/>
      <c r="KVJ43" s="18"/>
      <c r="KVK43" s="18"/>
      <c r="KVL43" s="18"/>
      <c r="KVM43" s="18"/>
      <c r="KVN43" s="18"/>
      <c r="KVO43" s="18"/>
      <c r="KVP43" s="18"/>
      <c r="KVQ43" s="18"/>
      <c r="KVR43" s="18"/>
      <c r="KVS43" s="18"/>
      <c r="KVT43" s="18"/>
      <c r="KVU43" s="18"/>
      <c r="KVV43" s="18"/>
      <c r="KVW43" s="18"/>
      <c r="KVX43" s="18"/>
      <c r="KVY43" s="18"/>
      <c r="KVZ43" s="18"/>
      <c r="KWA43" s="18"/>
      <c r="KWB43" s="18"/>
      <c r="KWC43" s="18"/>
      <c r="KWD43" s="18"/>
      <c r="KWE43" s="18"/>
      <c r="KWF43" s="18"/>
      <c r="KWG43" s="18"/>
      <c r="KWH43" s="18"/>
      <c r="KWI43" s="18"/>
      <c r="KWJ43" s="18"/>
      <c r="KWK43" s="18"/>
      <c r="KWL43" s="18"/>
      <c r="KWM43" s="18"/>
      <c r="KWN43" s="18"/>
      <c r="KWO43" s="18"/>
      <c r="KWP43" s="18"/>
      <c r="KWQ43" s="18"/>
      <c r="KWR43" s="18"/>
      <c r="KWS43" s="18"/>
      <c r="KWT43" s="18"/>
      <c r="KWU43" s="18"/>
      <c r="KWV43" s="18"/>
      <c r="KWW43" s="18"/>
      <c r="KWX43" s="18"/>
      <c r="KWY43" s="18"/>
      <c r="KWZ43" s="18"/>
      <c r="KXA43" s="18"/>
      <c r="KXB43" s="18"/>
      <c r="KXC43" s="18"/>
      <c r="KXD43" s="18"/>
      <c r="KXE43" s="18"/>
      <c r="KXF43" s="18"/>
      <c r="KXG43" s="18"/>
      <c r="KXH43" s="18"/>
      <c r="KXI43" s="18"/>
      <c r="KXJ43" s="18"/>
      <c r="KXK43" s="18"/>
      <c r="KXL43" s="18"/>
      <c r="KXM43" s="18"/>
      <c r="KXN43" s="18"/>
      <c r="KXO43" s="18"/>
      <c r="KXP43" s="18"/>
      <c r="KXQ43" s="18"/>
      <c r="KXR43" s="18"/>
      <c r="KXS43" s="18"/>
      <c r="KXT43" s="18"/>
      <c r="KXU43" s="18"/>
      <c r="KXV43" s="18"/>
      <c r="KXW43" s="18"/>
      <c r="KXX43" s="18"/>
      <c r="KXY43" s="18"/>
      <c r="KXZ43" s="18"/>
      <c r="KYA43" s="18"/>
      <c r="KYB43" s="18"/>
      <c r="KYC43" s="18"/>
      <c r="KYD43" s="18"/>
      <c r="KYE43" s="18"/>
      <c r="KYF43" s="18"/>
      <c r="KYG43" s="18"/>
      <c r="KYH43" s="18"/>
      <c r="KYI43" s="18"/>
      <c r="KYJ43" s="18"/>
      <c r="KYK43" s="18"/>
      <c r="KYL43" s="18"/>
      <c r="KYM43" s="18"/>
      <c r="KYN43" s="18"/>
      <c r="KYO43" s="18"/>
      <c r="KYP43" s="18"/>
      <c r="KYQ43" s="18"/>
      <c r="KYR43" s="18"/>
      <c r="KYS43" s="18"/>
      <c r="KYT43" s="18"/>
      <c r="KYU43" s="18"/>
      <c r="KYV43" s="18"/>
      <c r="KYW43" s="18"/>
      <c r="KYX43" s="18"/>
      <c r="KYY43" s="18"/>
      <c r="KYZ43" s="18"/>
      <c r="KZA43" s="18"/>
      <c r="KZB43" s="18"/>
      <c r="KZC43" s="18"/>
      <c r="KZD43" s="18"/>
      <c r="KZE43" s="18"/>
      <c r="KZF43" s="18"/>
      <c r="KZG43" s="18"/>
      <c r="KZH43" s="18"/>
      <c r="KZI43" s="18"/>
      <c r="KZJ43" s="18"/>
      <c r="KZK43" s="18"/>
      <c r="KZL43" s="18"/>
      <c r="KZM43" s="18"/>
      <c r="KZN43" s="18"/>
      <c r="KZO43" s="18"/>
      <c r="KZP43" s="18"/>
      <c r="KZQ43" s="18"/>
      <c r="KZR43" s="18"/>
      <c r="KZS43" s="18"/>
      <c r="KZT43" s="18"/>
      <c r="KZU43" s="18"/>
      <c r="KZV43" s="18"/>
      <c r="KZW43" s="18"/>
      <c r="KZX43" s="18"/>
      <c r="KZY43" s="18"/>
      <c r="KZZ43" s="18"/>
      <c r="LAA43" s="18"/>
      <c r="LAB43" s="18"/>
      <c r="LAC43" s="18"/>
      <c r="LAD43" s="18"/>
      <c r="LAE43" s="18"/>
      <c r="LAF43" s="18"/>
      <c r="LAG43" s="18"/>
      <c r="LAH43" s="18"/>
      <c r="LAI43" s="18"/>
      <c r="LAJ43" s="18"/>
      <c r="LAK43" s="18"/>
      <c r="LAL43" s="18"/>
      <c r="LAM43" s="18"/>
      <c r="LAN43" s="18"/>
      <c r="LAO43" s="18"/>
      <c r="LAP43" s="18"/>
      <c r="LAQ43" s="18"/>
      <c r="LAR43" s="18"/>
      <c r="LAS43" s="18"/>
      <c r="LAT43" s="18"/>
      <c r="LAU43" s="18"/>
      <c r="LAV43" s="18"/>
      <c r="LAW43" s="18"/>
      <c r="LAX43" s="18"/>
      <c r="LAY43" s="18"/>
      <c r="LAZ43" s="18"/>
      <c r="LBA43" s="18"/>
      <c r="LBB43" s="18"/>
      <c r="LBC43" s="18"/>
      <c r="LBD43" s="18"/>
      <c r="LBE43" s="18"/>
      <c r="LBF43" s="18"/>
      <c r="LBG43" s="18"/>
      <c r="LBH43" s="18"/>
      <c r="LBI43" s="18"/>
      <c r="LBJ43" s="18"/>
      <c r="LBK43" s="18"/>
      <c r="LBL43" s="18"/>
      <c r="LBM43" s="18"/>
      <c r="LBN43" s="18"/>
      <c r="LBO43" s="18"/>
      <c r="LBP43" s="18"/>
      <c r="LBQ43" s="18"/>
      <c r="LBR43" s="18"/>
      <c r="LBS43" s="18"/>
      <c r="LBT43" s="18"/>
      <c r="LBU43" s="18"/>
      <c r="LBV43" s="18"/>
      <c r="LBW43" s="18"/>
      <c r="LBX43" s="18"/>
      <c r="LBY43" s="18"/>
      <c r="LBZ43" s="18"/>
      <c r="LCA43" s="18"/>
      <c r="LCB43" s="18"/>
      <c r="LCC43" s="18"/>
      <c r="LCD43" s="18"/>
      <c r="LCE43" s="18"/>
      <c r="LCF43" s="18"/>
      <c r="LCG43" s="18"/>
      <c r="LCH43" s="18"/>
      <c r="LCI43" s="18"/>
      <c r="LCJ43" s="18"/>
      <c r="LCK43" s="18"/>
      <c r="LCL43" s="18"/>
      <c r="LCM43" s="18"/>
      <c r="LCN43" s="18"/>
      <c r="LCO43" s="18"/>
      <c r="LCP43" s="18"/>
      <c r="LCQ43" s="18"/>
      <c r="LCR43" s="18"/>
      <c r="LCS43" s="18"/>
      <c r="LCT43" s="18"/>
      <c r="LCU43" s="18"/>
      <c r="LCV43" s="18"/>
      <c r="LCW43" s="18"/>
      <c r="LCX43" s="18"/>
      <c r="LCY43" s="18"/>
      <c r="LCZ43" s="18"/>
      <c r="LDA43" s="18"/>
      <c r="LDB43" s="18"/>
      <c r="LDC43" s="18"/>
      <c r="LDD43" s="18"/>
      <c r="LDE43" s="18"/>
      <c r="LDF43" s="18"/>
      <c r="LDG43" s="18"/>
      <c r="LDH43" s="18"/>
      <c r="LDI43" s="18"/>
      <c r="LDJ43" s="18"/>
      <c r="LDK43" s="18"/>
      <c r="LDL43" s="18"/>
      <c r="LDM43" s="18"/>
      <c r="LDN43" s="18"/>
      <c r="LDO43" s="18"/>
      <c r="LDP43" s="18"/>
      <c r="LDQ43" s="18"/>
      <c r="LDR43" s="18"/>
      <c r="LDS43" s="18"/>
      <c r="LDT43" s="18"/>
      <c r="LDU43" s="18"/>
      <c r="LDV43" s="18"/>
      <c r="LDW43" s="18"/>
      <c r="LDX43" s="18"/>
      <c r="LDY43" s="18"/>
      <c r="LDZ43" s="18"/>
      <c r="LEA43" s="18"/>
      <c r="LEB43" s="18"/>
      <c r="LEC43" s="18"/>
      <c r="LED43" s="18"/>
      <c r="LEE43" s="18"/>
      <c r="LEF43" s="18"/>
      <c r="LEG43" s="18"/>
      <c r="LEH43" s="18"/>
      <c r="LEI43" s="18"/>
      <c r="LEJ43" s="18"/>
      <c r="LEK43" s="18"/>
      <c r="LEL43" s="18"/>
      <c r="LEM43" s="18"/>
      <c r="LEN43" s="18"/>
      <c r="LEO43" s="18"/>
      <c r="LEP43" s="18"/>
      <c r="LEQ43" s="18"/>
      <c r="LER43" s="18"/>
      <c r="LES43" s="18"/>
      <c r="LET43" s="18"/>
      <c r="LEU43" s="18"/>
      <c r="LEV43" s="18"/>
      <c r="LEW43" s="18"/>
      <c r="LEX43" s="18"/>
      <c r="LEY43" s="18"/>
      <c r="LEZ43" s="18"/>
      <c r="LFA43" s="18"/>
      <c r="LFB43" s="18"/>
      <c r="LFC43" s="18"/>
      <c r="LFD43" s="18"/>
      <c r="LFE43" s="18"/>
      <c r="LFF43" s="18"/>
      <c r="LFG43" s="18"/>
      <c r="LFH43" s="18"/>
      <c r="LFI43" s="18"/>
      <c r="LFJ43" s="18"/>
      <c r="LFK43" s="18"/>
      <c r="LFL43" s="18"/>
      <c r="LFM43" s="18"/>
      <c r="LFN43" s="18"/>
      <c r="LFO43" s="18"/>
      <c r="LFP43" s="18"/>
      <c r="LFQ43" s="18"/>
      <c r="LFR43" s="18"/>
      <c r="LFS43" s="18"/>
      <c r="LFT43" s="18"/>
      <c r="LFU43" s="18"/>
      <c r="LFV43" s="18"/>
      <c r="LFW43" s="18"/>
      <c r="LFX43" s="18"/>
      <c r="LFY43" s="18"/>
      <c r="LFZ43" s="18"/>
      <c r="LGA43" s="18"/>
      <c r="LGB43" s="18"/>
      <c r="LGC43" s="18"/>
      <c r="LGD43" s="18"/>
      <c r="LGE43" s="18"/>
      <c r="LGF43" s="18"/>
      <c r="LGG43" s="18"/>
      <c r="LGH43" s="18"/>
      <c r="LGI43" s="18"/>
      <c r="LGJ43" s="18"/>
      <c r="LGK43" s="18"/>
      <c r="LGL43" s="18"/>
      <c r="LGM43" s="18"/>
      <c r="LGN43" s="18"/>
      <c r="LGO43" s="18"/>
      <c r="LGP43" s="18"/>
      <c r="LGQ43" s="18"/>
      <c r="LGR43" s="18"/>
      <c r="LGS43" s="18"/>
      <c r="LGT43" s="18"/>
      <c r="LGU43" s="18"/>
      <c r="LGV43" s="18"/>
      <c r="LGW43" s="18"/>
      <c r="LGX43" s="18"/>
      <c r="LGY43" s="18"/>
      <c r="LGZ43" s="18"/>
      <c r="LHA43" s="18"/>
      <c r="LHB43" s="18"/>
      <c r="LHC43" s="18"/>
      <c r="LHD43" s="18"/>
      <c r="LHE43" s="18"/>
      <c r="LHF43" s="18"/>
      <c r="LHG43" s="18"/>
      <c r="LHH43" s="18"/>
      <c r="LHI43" s="18"/>
      <c r="LHJ43" s="18"/>
      <c r="LHK43" s="18"/>
      <c r="LHL43" s="18"/>
      <c r="LHM43" s="18"/>
      <c r="LHN43" s="18"/>
      <c r="LHO43" s="18"/>
      <c r="LHP43" s="18"/>
      <c r="LHQ43" s="18"/>
      <c r="LHR43" s="18"/>
      <c r="LHS43" s="18"/>
      <c r="LHT43" s="18"/>
      <c r="LHU43" s="18"/>
      <c r="LHV43" s="18"/>
      <c r="LHW43" s="18"/>
      <c r="LHX43" s="18"/>
      <c r="LHY43" s="18"/>
      <c r="LHZ43" s="18"/>
      <c r="LIA43" s="18"/>
      <c r="LIB43" s="18"/>
      <c r="LIC43" s="18"/>
      <c r="LID43" s="18"/>
      <c r="LIE43" s="18"/>
      <c r="LIF43" s="18"/>
      <c r="LIG43" s="18"/>
      <c r="LIH43" s="18"/>
      <c r="LII43" s="18"/>
      <c r="LIJ43" s="18"/>
      <c r="LIK43" s="18"/>
      <c r="LIL43" s="18"/>
      <c r="LIM43" s="18"/>
      <c r="LIN43" s="18"/>
      <c r="LIO43" s="18"/>
      <c r="LIP43" s="18"/>
      <c r="LIQ43" s="18"/>
      <c r="LIR43" s="18"/>
      <c r="LIS43" s="18"/>
      <c r="LIT43" s="18"/>
      <c r="LIU43" s="18"/>
      <c r="LIV43" s="18"/>
      <c r="LIW43" s="18"/>
      <c r="LIX43" s="18"/>
      <c r="LIY43" s="18"/>
      <c r="LIZ43" s="18"/>
      <c r="LJA43" s="18"/>
      <c r="LJB43" s="18"/>
      <c r="LJC43" s="18"/>
      <c r="LJD43" s="18"/>
      <c r="LJE43" s="18"/>
      <c r="LJF43" s="18"/>
      <c r="LJG43" s="18"/>
      <c r="LJH43" s="18"/>
      <c r="LJI43" s="18"/>
      <c r="LJJ43" s="18"/>
      <c r="LJK43" s="18"/>
      <c r="LJL43" s="18"/>
      <c r="LJM43" s="18"/>
      <c r="LJN43" s="18"/>
      <c r="LJO43" s="18"/>
      <c r="LJP43" s="18"/>
      <c r="LJQ43" s="18"/>
      <c r="LJR43" s="18"/>
      <c r="LJS43" s="18"/>
      <c r="LJT43" s="18"/>
      <c r="LJU43" s="18"/>
      <c r="LJV43" s="18"/>
      <c r="LJW43" s="18"/>
      <c r="LJX43" s="18"/>
      <c r="LJY43" s="18"/>
      <c r="LJZ43" s="18"/>
      <c r="LKA43" s="18"/>
      <c r="LKB43" s="18"/>
      <c r="LKC43" s="18"/>
      <c r="LKD43" s="18"/>
      <c r="LKE43" s="18"/>
      <c r="LKF43" s="18"/>
      <c r="LKG43" s="18"/>
      <c r="LKH43" s="18"/>
      <c r="LKI43" s="18"/>
      <c r="LKJ43" s="18"/>
      <c r="LKK43" s="18"/>
      <c r="LKL43" s="18"/>
      <c r="LKM43" s="18"/>
      <c r="LKN43" s="18"/>
      <c r="LKO43" s="18"/>
      <c r="LKP43" s="18"/>
      <c r="LKQ43" s="18"/>
      <c r="LKR43" s="18"/>
      <c r="LKS43" s="18"/>
      <c r="LKT43" s="18"/>
      <c r="LKU43" s="18"/>
      <c r="LKV43" s="18"/>
      <c r="LKW43" s="18"/>
      <c r="LKX43" s="18"/>
      <c r="LKY43" s="18"/>
      <c r="LKZ43" s="18"/>
      <c r="LLA43" s="18"/>
      <c r="LLB43" s="18"/>
      <c r="LLC43" s="18"/>
      <c r="LLD43" s="18"/>
      <c r="LLE43" s="18"/>
      <c r="LLF43" s="18"/>
      <c r="LLG43" s="18"/>
      <c r="LLH43" s="18"/>
      <c r="LLI43" s="18"/>
      <c r="LLJ43" s="18"/>
      <c r="LLK43" s="18"/>
      <c r="LLL43" s="18"/>
      <c r="LLM43" s="18"/>
      <c r="LLN43" s="18"/>
      <c r="LLO43" s="18"/>
      <c r="LLP43" s="18"/>
      <c r="LLQ43" s="18"/>
      <c r="LLR43" s="18"/>
      <c r="LLS43" s="18"/>
      <c r="LLT43" s="18"/>
      <c r="LLU43" s="18"/>
      <c r="LLV43" s="18"/>
      <c r="LLW43" s="18"/>
      <c r="LLX43" s="18"/>
      <c r="LLY43" s="18"/>
      <c r="LLZ43" s="18"/>
      <c r="LMA43" s="18"/>
      <c r="LMB43" s="18"/>
      <c r="LMC43" s="18"/>
      <c r="LMD43" s="18"/>
      <c r="LME43" s="18"/>
      <c r="LMF43" s="18"/>
      <c r="LMG43" s="18"/>
      <c r="LMH43" s="18"/>
      <c r="LMI43" s="18"/>
      <c r="LMJ43" s="18"/>
      <c r="LMK43" s="18"/>
      <c r="LML43" s="18"/>
      <c r="LMM43" s="18"/>
      <c r="LMN43" s="18"/>
      <c r="LMO43" s="18"/>
      <c r="LMP43" s="18"/>
      <c r="LMQ43" s="18"/>
      <c r="LMR43" s="18"/>
      <c r="LMS43" s="18"/>
      <c r="LMT43" s="18"/>
      <c r="LMU43" s="18"/>
      <c r="LMV43" s="18"/>
      <c r="LMW43" s="18"/>
      <c r="LMX43" s="18"/>
      <c r="LMY43" s="18"/>
      <c r="LMZ43" s="18"/>
      <c r="LNA43" s="18"/>
      <c r="LNB43" s="18"/>
      <c r="LNC43" s="18"/>
      <c r="LND43" s="18"/>
      <c r="LNE43" s="18"/>
      <c r="LNF43" s="18"/>
      <c r="LNG43" s="18"/>
      <c r="LNH43" s="18"/>
      <c r="LNI43" s="18"/>
      <c r="LNJ43" s="18"/>
      <c r="LNK43" s="18"/>
      <c r="LNL43" s="18"/>
      <c r="LNM43" s="18"/>
      <c r="LNN43" s="18"/>
      <c r="LNO43" s="18"/>
      <c r="LNP43" s="18"/>
      <c r="LNQ43" s="18"/>
      <c r="LNR43" s="18"/>
      <c r="LNS43" s="18"/>
      <c r="LNT43" s="18"/>
      <c r="LNU43" s="18"/>
      <c r="LNV43" s="18"/>
      <c r="LNW43" s="18"/>
      <c r="LNX43" s="18"/>
      <c r="LNY43" s="18"/>
      <c r="LNZ43" s="18"/>
      <c r="LOA43" s="18"/>
      <c r="LOB43" s="18"/>
      <c r="LOC43" s="18"/>
      <c r="LOD43" s="18"/>
      <c r="LOE43" s="18"/>
      <c r="LOF43" s="18"/>
      <c r="LOG43" s="18"/>
      <c r="LOH43" s="18"/>
      <c r="LOI43" s="18"/>
      <c r="LOJ43" s="18"/>
      <c r="LOK43" s="18"/>
      <c r="LOL43" s="18"/>
      <c r="LOM43" s="18"/>
      <c r="LON43" s="18"/>
      <c r="LOO43" s="18"/>
      <c r="LOP43" s="18"/>
      <c r="LOQ43" s="18"/>
      <c r="LOR43" s="18"/>
      <c r="LOS43" s="18"/>
      <c r="LOT43" s="18"/>
      <c r="LOU43" s="18"/>
      <c r="LOV43" s="18"/>
      <c r="LOW43" s="18"/>
      <c r="LOX43" s="18"/>
      <c r="LOY43" s="18"/>
      <c r="LOZ43" s="18"/>
      <c r="LPA43" s="18"/>
      <c r="LPB43" s="18"/>
      <c r="LPC43" s="18"/>
      <c r="LPD43" s="18"/>
      <c r="LPE43" s="18"/>
      <c r="LPF43" s="18"/>
      <c r="LPG43" s="18"/>
      <c r="LPH43" s="18"/>
      <c r="LPI43" s="18"/>
      <c r="LPJ43" s="18"/>
      <c r="LPK43" s="18"/>
      <c r="LPL43" s="18"/>
      <c r="LPM43" s="18"/>
      <c r="LPN43" s="18"/>
      <c r="LPO43" s="18"/>
      <c r="LPP43" s="18"/>
      <c r="LPQ43" s="18"/>
      <c r="LPR43" s="18"/>
      <c r="LPS43" s="18"/>
      <c r="LPT43" s="18"/>
      <c r="LPU43" s="18"/>
      <c r="LPV43" s="18"/>
      <c r="LPW43" s="18"/>
      <c r="LPX43" s="18"/>
      <c r="LPY43" s="18"/>
      <c r="LPZ43" s="18"/>
      <c r="LQA43" s="18"/>
      <c r="LQB43" s="18"/>
      <c r="LQC43" s="18"/>
      <c r="LQD43" s="18"/>
      <c r="LQE43" s="18"/>
      <c r="LQF43" s="18"/>
      <c r="LQG43" s="18"/>
      <c r="LQH43" s="18"/>
      <c r="LQI43" s="18"/>
      <c r="LQJ43" s="18"/>
      <c r="LQK43" s="18"/>
      <c r="LQL43" s="18"/>
      <c r="LQM43" s="18"/>
      <c r="LQN43" s="18"/>
      <c r="LQO43" s="18"/>
      <c r="LQP43" s="18"/>
      <c r="LQQ43" s="18"/>
      <c r="LQR43" s="18"/>
      <c r="LQS43" s="18"/>
      <c r="LQT43" s="18"/>
      <c r="LQU43" s="18"/>
      <c r="LQV43" s="18"/>
      <c r="LQW43" s="18"/>
      <c r="LQX43" s="18"/>
      <c r="LQY43" s="18"/>
      <c r="LQZ43" s="18"/>
      <c r="LRA43" s="18"/>
      <c r="LRB43" s="18"/>
      <c r="LRC43" s="18"/>
      <c r="LRD43" s="18"/>
      <c r="LRE43" s="18"/>
      <c r="LRF43" s="18"/>
      <c r="LRG43" s="18"/>
      <c r="LRH43" s="18"/>
      <c r="LRI43" s="18"/>
      <c r="LRJ43" s="18"/>
      <c r="LRK43" s="18"/>
      <c r="LRL43" s="18"/>
      <c r="LRM43" s="18"/>
      <c r="LRN43" s="18"/>
      <c r="LRO43" s="18"/>
      <c r="LRP43" s="18"/>
      <c r="LRQ43" s="18"/>
      <c r="LRR43" s="18"/>
      <c r="LRS43" s="18"/>
      <c r="LRT43" s="18"/>
      <c r="LRU43" s="18"/>
      <c r="LRV43" s="18"/>
      <c r="LRW43" s="18"/>
      <c r="LRX43" s="18"/>
      <c r="LRY43" s="18"/>
      <c r="LRZ43" s="18"/>
      <c r="LSA43" s="18"/>
      <c r="LSB43" s="18"/>
      <c r="LSC43" s="18"/>
      <c r="LSD43" s="18"/>
      <c r="LSE43" s="18"/>
      <c r="LSF43" s="18"/>
      <c r="LSG43" s="18"/>
      <c r="LSH43" s="18"/>
      <c r="LSI43" s="18"/>
      <c r="LSJ43" s="18"/>
      <c r="LSK43" s="18"/>
      <c r="LSL43" s="18"/>
      <c r="LSM43" s="18"/>
      <c r="LSN43" s="18"/>
      <c r="LSO43" s="18"/>
      <c r="LSP43" s="18"/>
      <c r="LSQ43" s="18"/>
      <c r="LSR43" s="18"/>
      <c r="LSS43" s="18"/>
      <c r="LST43" s="18"/>
      <c r="LSU43" s="18"/>
      <c r="LSV43" s="18"/>
      <c r="LSW43" s="18"/>
      <c r="LSX43" s="18"/>
      <c r="LSY43" s="18"/>
      <c r="LSZ43" s="18"/>
      <c r="LTA43" s="18"/>
      <c r="LTB43" s="18"/>
      <c r="LTC43" s="18"/>
      <c r="LTD43" s="18"/>
      <c r="LTE43" s="18"/>
      <c r="LTF43" s="18"/>
      <c r="LTG43" s="18"/>
      <c r="LTH43" s="18"/>
      <c r="LTI43" s="18"/>
      <c r="LTJ43" s="18"/>
      <c r="LTK43" s="18"/>
      <c r="LTL43" s="18"/>
      <c r="LTM43" s="18"/>
      <c r="LTN43" s="18"/>
      <c r="LTO43" s="18"/>
      <c r="LTP43" s="18"/>
      <c r="LTQ43" s="18"/>
      <c r="LTR43" s="18"/>
      <c r="LTS43" s="18"/>
      <c r="LTT43" s="18"/>
      <c r="LTU43" s="18"/>
      <c r="LTV43" s="18"/>
      <c r="LTW43" s="18"/>
      <c r="LTX43" s="18"/>
      <c r="LTY43" s="18"/>
      <c r="LTZ43" s="18"/>
      <c r="LUA43" s="18"/>
      <c r="LUB43" s="18"/>
      <c r="LUC43" s="18"/>
      <c r="LUD43" s="18"/>
      <c r="LUE43" s="18"/>
      <c r="LUF43" s="18"/>
      <c r="LUG43" s="18"/>
      <c r="LUH43" s="18"/>
      <c r="LUI43" s="18"/>
      <c r="LUJ43" s="18"/>
      <c r="LUK43" s="18"/>
      <c r="LUL43" s="18"/>
      <c r="LUM43" s="18"/>
      <c r="LUN43" s="18"/>
      <c r="LUO43" s="18"/>
      <c r="LUP43" s="18"/>
      <c r="LUQ43" s="18"/>
      <c r="LUR43" s="18"/>
      <c r="LUS43" s="18"/>
      <c r="LUT43" s="18"/>
      <c r="LUU43" s="18"/>
      <c r="LUV43" s="18"/>
      <c r="LUW43" s="18"/>
      <c r="LUX43" s="18"/>
      <c r="LUY43" s="18"/>
      <c r="LUZ43" s="18"/>
      <c r="LVA43" s="18"/>
      <c r="LVB43" s="18"/>
      <c r="LVC43" s="18"/>
      <c r="LVD43" s="18"/>
      <c r="LVE43" s="18"/>
      <c r="LVF43" s="18"/>
      <c r="LVG43" s="18"/>
      <c r="LVH43" s="18"/>
      <c r="LVI43" s="18"/>
      <c r="LVJ43" s="18"/>
      <c r="LVK43" s="18"/>
      <c r="LVL43" s="18"/>
      <c r="LVM43" s="18"/>
      <c r="LVN43" s="18"/>
      <c r="LVO43" s="18"/>
      <c r="LVP43" s="18"/>
      <c r="LVQ43" s="18"/>
      <c r="LVR43" s="18"/>
      <c r="LVS43" s="18"/>
      <c r="LVT43" s="18"/>
      <c r="LVU43" s="18"/>
      <c r="LVV43" s="18"/>
      <c r="LVW43" s="18"/>
      <c r="LVX43" s="18"/>
      <c r="LVY43" s="18"/>
      <c r="LVZ43" s="18"/>
      <c r="LWA43" s="18"/>
      <c r="LWB43" s="18"/>
      <c r="LWC43" s="18"/>
      <c r="LWD43" s="18"/>
      <c r="LWE43" s="18"/>
      <c r="LWF43" s="18"/>
      <c r="LWG43" s="18"/>
      <c r="LWH43" s="18"/>
      <c r="LWI43" s="18"/>
      <c r="LWJ43" s="18"/>
      <c r="LWK43" s="18"/>
      <c r="LWL43" s="18"/>
      <c r="LWM43" s="18"/>
      <c r="LWN43" s="18"/>
      <c r="LWO43" s="18"/>
      <c r="LWP43" s="18"/>
      <c r="LWQ43" s="18"/>
      <c r="LWR43" s="18"/>
      <c r="LWS43" s="18"/>
      <c r="LWT43" s="18"/>
      <c r="LWU43" s="18"/>
      <c r="LWV43" s="18"/>
      <c r="LWW43" s="18"/>
      <c r="LWX43" s="18"/>
      <c r="LWY43" s="18"/>
      <c r="LWZ43" s="18"/>
      <c r="LXA43" s="18"/>
      <c r="LXB43" s="18"/>
      <c r="LXC43" s="18"/>
      <c r="LXD43" s="18"/>
      <c r="LXE43" s="18"/>
      <c r="LXF43" s="18"/>
      <c r="LXG43" s="18"/>
      <c r="LXH43" s="18"/>
      <c r="LXI43" s="18"/>
      <c r="LXJ43" s="18"/>
      <c r="LXK43" s="18"/>
      <c r="LXL43" s="18"/>
      <c r="LXM43" s="18"/>
      <c r="LXN43" s="18"/>
      <c r="LXO43" s="18"/>
      <c r="LXP43" s="18"/>
      <c r="LXQ43" s="18"/>
      <c r="LXR43" s="18"/>
      <c r="LXS43" s="18"/>
      <c r="LXT43" s="18"/>
      <c r="LXU43" s="18"/>
      <c r="LXV43" s="18"/>
      <c r="LXW43" s="18"/>
      <c r="LXX43" s="18"/>
      <c r="LXY43" s="18"/>
      <c r="LXZ43" s="18"/>
      <c r="LYA43" s="18"/>
      <c r="LYB43" s="18"/>
      <c r="LYC43" s="18"/>
      <c r="LYD43" s="18"/>
      <c r="LYE43" s="18"/>
      <c r="LYF43" s="18"/>
      <c r="LYG43" s="18"/>
      <c r="LYH43" s="18"/>
      <c r="LYI43" s="18"/>
      <c r="LYJ43" s="18"/>
      <c r="LYK43" s="18"/>
      <c r="LYL43" s="18"/>
      <c r="LYM43" s="18"/>
      <c r="LYN43" s="18"/>
      <c r="LYO43" s="18"/>
      <c r="LYP43" s="18"/>
      <c r="LYQ43" s="18"/>
      <c r="LYR43" s="18"/>
      <c r="LYS43" s="18"/>
      <c r="LYT43" s="18"/>
      <c r="LYU43" s="18"/>
      <c r="LYV43" s="18"/>
      <c r="LYW43" s="18"/>
      <c r="LYX43" s="18"/>
      <c r="LYY43" s="18"/>
      <c r="LYZ43" s="18"/>
      <c r="LZA43" s="18"/>
      <c r="LZB43" s="18"/>
      <c r="LZC43" s="18"/>
      <c r="LZD43" s="18"/>
      <c r="LZE43" s="18"/>
      <c r="LZF43" s="18"/>
      <c r="LZG43" s="18"/>
      <c r="LZH43" s="18"/>
      <c r="LZI43" s="18"/>
      <c r="LZJ43" s="18"/>
      <c r="LZK43" s="18"/>
      <c r="LZL43" s="18"/>
      <c r="LZM43" s="18"/>
      <c r="LZN43" s="18"/>
      <c r="LZO43" s="18"/>
      <c r="LZP43" s="18"/>
      <c r="LZQ43" s="18"/>
      <c r="LZR43" s="18"/>
      <c r="LZS43" s="18"/>
      <c r="LZT43" s="18"/>
      <c r="LZU43" s="18"/>
      <c r="LZV43" s="18"/>
      <c r="LZW43" s="18"/>
      <c r="LZX43" s="18"/>
      <c r="LZY43" s="18"/>
      <c r="LZZ43" s="18"/>
      <c r="MAA43" s="18"/>
      <c r="MAB43" s="18"/>
      <c r="MAC43" s="18"/>
      <c r="MAD43" s="18"/>
      <c r="MAE43" s="18"/>
      <c r="MAF43" s="18"/>
      <c r="MAG43" s="18"/>
      <c r="MAH43" s="18"/>
      <c r="MAI43" s="18"/>
      <c r="MAJ43" s="18"/>
      <c r="MAK43" s="18"/>
      <c r="MAL43" s="18"/>
      <c r="MAM43" s="18"/>
      <c r="MAN43" s="18"/>
      <c r="MAO43" s="18"/>
      <c r="MAP43" s="18"/>
      <c r="MAQ43" s="18"/>
      <c r="MAR43" s="18"/>
      <c r="MAS43" s="18"/>
      <c r="MAT43" s="18"/>
      <c r="MAU43" s="18"/>
      <c r="MAV43" s="18"/>
      <c r="MAW43" s="18"/>
      <c r="MAX43" s="18"/>
      <c r="MAY43" s="18"/>
      <c r="MAZ43" s="18"/>
      <c r="MBA43" s="18"/>
      <c r="MBB43" s="18"/>
      <c r="MBC43" s="18"/>
      <c r="MBD43" s="18"/>
      <c r="MBE43" s="18"/>
      <c r="MBF43" s="18"/>
      <c r="MBG43" s="18"/>
      <c r="MBH43" s="18"/>
      <c r="MBI43" s="18"/>
      <c r="MBJ43" s="18"/>
      <c r="MBK43" s="18"/>
      <c r="MBL43" s="18"/>
      <c r="MBM43" s="18"/>
      <c r="MBN43" s="18"/>
      <c r="MBO43" s="18"/>
      <c r="MBP43" s="18"/>
      <c r="MBQ43" s="18"/>
      <c r="MBR43" s="18"/>
      <c r="MBS43" s="18"/>
      <c r="MBT43" s="18"/>
      <c r="MBU43" s="18"/>
      <c r="MBV43" s="18"/>
      <c r="MBW43" s="18"/>
      <c r="MBX43" s="18"/>
      <c r="MBY43" s="18"/>
      <c r="MBZ43" s="18"/>
      <c r="MCA43" s="18"/>
      <c r="MCB43" s="18"/>
      <c r="MCC43" s="18"/>
      <c r="MCD43" s="18"/>
      <c r="MCE43" s="18"/>
      <c r="MCF43" s="18"/>
      <c r="MCG43" s="18"/>
      <c r="MCH43" s="18"/>
      <c r="MCI43" s="18"/>
      <c r="MCJ43" s="18"/>
      <c r="MCK43" s="18"/>
      <c r="MCL43" s="18"/>
      <c r="MCM43" s="18"/>
      <c r="MCN43" s="18"/>
      <c r="MCO43" s="18"/>
      <c r="MCP43" s="18"/>
      <c r="MCQ43" s="18"/>
      <c r="MCR43" s="18"/>
      <c r="MCS43" s="18"/>
      <c r="MCT43" s="18"/>
      <c r="MCU43" s="18"/>
      <c r="MCV43" s="18"/>
      <c r="MCW43" s="18"/>
      <c r="MCX43" s="18"/>
      <c r="MCY43" s="18"/>
      <c r="MCZ43" s="18"/>
      <c r="MDA43" s="18"/>
      <c r="MDB43" s="18"/>
      <c r="MDC43" s="18"/>
      <c r="MDD43" s="18"/>
      <c r="MDE43" s="18"/>
      <c r="MDF43" s="18"/>
      <c r="MDG43" s="18"/>
      <c r="MDH43" s="18"/>
      <c r="MDI43" s="18"/>
      <c r="MDJ43" s="18"/>
      <c r="MDK43" s="18"/>
      <c r="MDL43" s="18"/>
      <c r="MDM43" s="18"/>
      <c r="MDN43" s="18"/>
      <c r="MDO43" s="18"/>
      <c r="MDP43" s="18"/>
      <c r="MDQ43" s="18"/>
      <c r="MDR43" s="18"/>
      <c r="MDS43" s="18"/>
      <c r="MDT43" s="18"/>
      <c r="MDU43" s="18"/>
      <c r="MDV43" s="18"/>
      <c r="MDW43" s="18"/>
      <c r="MDX43" s="18"/>
      <c r="MDY43" s="18"/>
      <c r="MDZ43" s="18"/>
      <c r="MEA43" s="18"/>
      <c r="MEB43" s="18"/>
      <c r="MEC43" s="18"/>
      <c r="MED43" s="18"/>
      <c r="MEE43" s="18"/>
      <c r="MEF43" s="18"/>
      <c r="MEG43" s="18"/>
      <c r="MEH43" s="18"/>
      <c r="MEI43" s="18"/>
      <c r="MEJ43" s="18"/>
      <c r="MEK43" s="18"/>
      <c r="MEL43" s="18"/>
      <c r="MEM43" s="18"/>
      <c r="MEN43" s="18"/>
      <c r="MEO43" s="18"/>
      <c r="MEP43" s="18"/>
      <c r="MEQ43" s="18"/>
      <c r="MER43" s="18"/>
      <c r="MES43" s="18"/>
      <c r="MET43" s="18"/>
      <c r="MEU43" s="18"/>
      <c r="MEV43" s="18"/>
      <c r="MEW43" s="18"/>
      <c r="MEX43" s="18"/>
      <c r="MEY43" s="18"/>
      <c r="MEZ43" s="18"/>
      <c r="MFA43" s="18"/>
      <c r="MFB43" s="18"/>
      <c r="MFC43" s="18"/>
      <c r="MFD43" s="18"/>
      <c r="MFE43" s="18"/>
      <c r="MFF43" s="18"/>
      <c r="MFG43" s="18"/>
      <c r="MFH43" s="18"/>
      <c r="MFI43" s="18"/>
      <c r="MFJ43" s="18"/>
      <c r="MFK43" s="18"/>
      <c r="MFL43" s="18"/>
      <c r="MFM43" s="18"/>
      <c r="MFN43" s="18"/>
      <c r="MFO43" s="18"/>
      <c r="MFP43" s="18"/>
      <c r="MFQ43" s="18"/>
      <c r="MFR43" s="18"/>
      <c r="MFS43" s="18"/>
      <c r="MFT43" s="18"/>
      <c r="MFU43" s="18"/>
      <c r="MFV43" s="18"/>
      <c r="MFW43" s="18"/>
      <c r="MFX43" s="18"/>
      <c r="MFY43" s="18"/>
      <c r="MFZ43" s="18"/>
      <c r="MGA43" s="18"/>
      <c r="MGB43" s="18"/>
      <c r="MGC43" s="18"/>
      <c r="MGD43" s="18"/>
      <c r="MGE43" s="18"/>
      <c r="MGF43" s="18"/>
      <c r="MGG43" s="18"/>
      <c r="MGH43" s="18"/>
      <c r="MGI43" s="18"/>
      <c r="MGJ43" s="18"/>
      <c r="MGK43" s="18"/>
      <c r="MGL43" s="18"/>
      <c r="MGM43" s="18"/>
      <c r="MGN43" s="18"/>
      <c r="MGO43" s="18"/>
      <c r="MGP43" s="18"/>
      <c r="MGQ43" s="18"/>
      <c r="MGR43" s="18"/>
      <c r="MGS43" s="18"/>
      <c r="MGT43" s="18"/>
      <c r="MGU43" s="18"/>
      <c r="MGV43" s="18"/>
      <c r="MGW43" s="18"/>
      <c r="MGX43" s="18"/>
      <c r="MGY43" s="18"/>
      <c r="MGZ43" s="18"/>
      <c r="MHA43" s="18"/>
      <c r="MHB43" s="18"/>
      <c r="MHC43" s="18"/>
      <c r="MHD43" s="18"/>
      <c r="MHE43" s="18"/>
      <c r="MHF43" s="18"/>
      <c r="MHG43" s="18"/>
      <c r="MHH43" s="18"/>
      <c r="MHI43" s="18"/>
      <c r="MHJ43" s="18"/>
      <c r="MHK43" s="18"/>
      <c r="MHL43" s="18"/>
      <c r="MHM43" s="18"/>
      <c r="MHN43" s="18"/>
      <c r="MHO43" s="18"/>
      <c r="MHP43" s="18"/>
      <c r="MHQ43" s="18"/>
      <c r="MHR43" s="18"/>
      <c r="MHS43" s="18"/>
      <c r="MHT43" s="18"/>
      <c r="MHU43" s="18"/>
      <c r="MHV43" s="18"/>
      <c r="MHW43" s="18"/>
      <c r="MHX43" s="18"/>
      <c r="MHY43" s="18"/>
      <c r="MHZ43" s="18"/>
      <c r="MIA43" s="18"/>
      <c r="MIB43" s="18"/>
      <c r="MIC43" s="18"/>
      <c r="MID43" s="18"/>
      <c r="MIE43" s="18"/>
      <c r="MIF43" s="18"/>
      <c r="MIG43" s="18"/>
      <c r="MIH43" s="18"/>
      <c r="MII43" s="18"/>
      <c r="MIJ43" s="18"/>
      <c r="MIK43" s="18"/>
      <c r="MIL43" s="18"/>
      <c r="MIM43" s="18"/>
      <c r="MIN43" s="18"/>
      <c r="MIO43" s="18"/>
      <c r="MIP43" s="18"/>
      <c r="MIQ43" s="18"/>
      <c r="MIR43" s="18"/>
      <c r="MIS43" s="18"/>
      <c r="MIT43" s="18"/>
      <c r="MIU43" s="18"/>
      <c r="MIV43" s="18"/>
      <c r="MIW43" s="18"/>
      <c r="MIX43" s="18"/>
      <c r="MIY43" s="18"/>
      <c r="MIZ43" s="18"/>
      <c r="MJA43" s="18"/>
      <c r="MJB43" s="18"/>
      <c r="MJC43" s="18"/>
      <c r="MJD43" s="18"/>
      <c r="MJE43" s="18"/>
      <c r="MJF43" s="18"/>
      <c r="MJG43" s="18"/>
      <c r="MJH43" s="18"/>
      <c r="MJI43" s="18"/>
      <c r="MJJ43" s="18"/>
      <c r="MJK43" s="18"/>
      <c r="MJL43" s="18"/>
      <c r="MJM43" s="18"/>
      <c r="MJN43" s="18"/>
      <c r="MJO43" s="18"/>
      <c r="MJP43" s="18"/>
      <c r="MJQ43" s="18"/>
      <c r="MJR43" s="18"/>
      <c r="MJS43" s="18"/>
      <c r="MJT43" s="18"/>
      <c r="MJU43" s="18"/>
      <c r="MJV43" s="18"/>
      <c r="MJW43" s="18"/>
      <c r="MJX43" s="18"/>
      <c r="MJY43" s="18"/>
      <c r="MJZ43" s="18"/>
      <c r="MKA43" s="18"/>
      <c r="MKB43" s="18"/>
      <c r="MKC43" s="18"/>
      <c r="MKD43" s="18"/>
      <c r="MKE43" s="18"/>
      <c r="MKF43" s="18"/>
      <c r="MKG43" s="18"/>
      <c r="MKH43" s="18"/>
      <c r="MKI43" s="18"/>
      <c r="MKJ43" s="18"/>
      <c r="MKK43" s="18"/>
      <c r="MKL43" s="18"/>
      <c r="MKM43" s="18"/>
      <c r="MKN43" s="18"/>
      <c r="MKO43" s="18"/>
      <c r="MKP43" s="18"/>
      <c r="MKQ43" s="18"/>
      <c r="MKR43" s="18"/>
      <c r="MKS43" s="18"/>
      <c r="MKT43" s="18"/>
      <c r="MKU43" s="18"/>
      <c r="MKV43" s="18"/>
      <c r="MKW43" s="18"/>
      <c r="MKX43" s="18"/>
      <c r="MKY43" s="18"/>
      <c r="MKZ43" s="18"/>
      <c r="MLA43" s="18"/>
      <c r="MLB43" s="18"/>
      <c r="MLC43" s="18"/>
      <c r="MLD43" s="18"/>
      <c r="MLE43" s="18"/>
      <c r="MLF43" s="18"/>
      <c r="MLG43" s="18"/>
      <c r="MLH43" s="18"/>
      <c r="MLI43" s="18"/>
      <c r="MLJ43" s="18"/>
      <c r="MLK43" s="18"/>
      <c r="MLL43" s="18"/>
      <c r="MLM43" s="18"/>
      <c r="MLN43" s="18"/>
      <c r="MLO43" s="18"/>
      <c r="MLP43" s="18"/>
      <c r="MLQ43" s="18"/>
      <c r="MLR43" s="18"/>
      <c r="MLS43" s="18"/>
      <c r="MLT43" s="18"/>
      <c r="MLU43" s="18"/>
      <c r="MLV43" s="18"/>
      <c r="MLW43" s="18"/>
      <c r="MLX43" s="18"/>
      <c r="MLY43" s="18"/>
      <c r="MLZ43" s="18"/>
      <c r="MMA43" s="18"/>
      <c r="MMB43" s="18"/>
      <c r="MMC43" s="18"/>
      <c r="MMD43" s="18"/>
      <c r="MME43" s="18"/>
      <c r="MMF43" s="18"/>
      <c r="MMG43" s="18"/>
      <c r="MMH43" s="18"/>
      <c r="MMI43" s="18"/>
      <c r="MMJ43" s="18"/>
      <c r="MMK43" s="18"/>
      <c r="MML43" s="18"/>
      <c r="MMM43" s="18"/>
      <c r="MMN43" s="18"/>
      <c r="MMO43" s="18"/>
      <c r="MMP43" s="18"/>
      <c r="MMQ43" s="18"/>
      <c r="MMR43" s="18"/>
      <c r="MMS43" s="18"/>
      <c r="MMT43" s="18"/>
      <c r="MMU43" s="18"/>
      <c r="MMV43" s="18"/>
      <c r="MMW43" s="18"/>
      <c r="MMX43" s="18"/>
      <c r="MMY43" s="18"/>
      <c r="MMZ43" s="18"/>
      <c r="MNA43" s="18"/>
      <c r="MNB43" s="18"/>
      <c r="MNC43" s="18"/>
      <c r="MND43" s="18"/>
      <c r="MNE43" s="18"/>
      <c r="MNF43" s="18"/>
      <c r="MNG43" s="18"/>
      <c r="MNH43" s="18"/>
      <c r="MNI43" s="18"/>
      <c r="MNJ43" s="18"/>
      <c r="MNK43" s="18"/>
      <c r="MNL43" s="18"/>
      <c r="MNM43" s="18"/>
      <c r="MNN43" s="18"/>
      <c r="MNO43" s="18"/>
      <c r="MNP43" s="18"/>
      <c r="MNQ43" s="18"/>
      <c r="MNR43" s="18"/>
      <c r="MNS43" s="18"/>
      <c r="MNT43" s="18"/>
      <c r="MNU43" s="18"/>
      <c r="MNV43" s="18"/>
      <c r="MNW43" s="18"/>
      <c r="MNX43" s="18"/>
      <c r="MNY43" s="18"/>
      <c r="MNZ43" s="18"/>
      <c r="MOA43" s="18"/>
      <c r="MOB43" s="18"/>
      <c r="MOC43" s="18"/>
      <c r="MOD43" s="18"/>
      <c r="MOE43" s="18"/>
      <c r="MOF43" s="18"/>
      <c r="MOG43" s="18"/>
      <c r="MOH43" s="18"/>
      <c r="MOI43" s="18"/>
      <c r="MOJ43" s="18"/>
      <c r="MOK43" s="18"/>
      <c r="MOL43" s="18"/>
      <c r="MOM43" s="18"/>
      <c r="MON43" s="18"/>
      <c r="MOO43" s="18"/>
      <c r="MOP43" s="18"/>
      <c r="MOQ43" s="18"/>
      <c r="MOR43" s="18"/>
      <c r="MOS43" s="18"/>
      <c r="MOT43" s="18"/>
      <c r="MOU43" s="18"/>
      <c r="MOV43" s="18"/>
      <c r="MOW43" s="18"/>
      <c r="MOX43" s="18"/>
      <c r="MOY43" s="18"/>
      <c r="MOZ43" s="18"/>
      <c r="MPA43" s="18"/>
      <c r="MPB43" s="18"/>
      <c r="MPC43" s="18"/>
      <c r="MPD43" s="18"/>
      <c r="MPE43" s="18"/>
      <c r="MPF43" s="18"/>
      <c r="MPG43" s="18"/>
      <c r="MPH43" s="18"/>
      <c r="MPI43" s="18"/>
      <c r="MPJ43" s="18"/>
      <c r="MPK43" s="18"/>
      <c r="MPL43" s="18"/>
      <c r="MPM43" s="18"/>
      <c r="MPN43" s="18"/>
      <c r="MPO43" s="18"/>
      <c r="MPP43" s="18"/>
      <c r="MPQ43" s="18"/>
      <c r="MPR43" s="18"/>
      <c r="MPS43" s="18"/>
      <c r="MPT43" s="18"/>
      <c r="MPU43" s="18"/>
      <c r="MPV43" s="18"/>
      <c r="MPW43" s="18"/>
      <c r="MPX43" s="18"/>
      <c r="MPY43" s="18"/>
      <c r="MPZ43" s="18"/>
      <c r="MQA43" s="18"/>
      <c r="MQB43" s="18"/>
      <c r="MQC43" s="18"/>
      <c r="MQD43" s="18"/>
      <c r="MQE43" s="18"/>
      <c r="MQF43" s="18"/>
      <c r="MQG43" s="18"/>
      <c r="MQH43" s="18"/>
      <c r="MQI43" s="18"/>
      <c r="MQJ43" s="18"/>
      <c r="MQK43" s="18"/>
      <c r="MQL43" s="18"/>
      <c r="MQM43" s="18"/>
      <c r="MQN43" s="18"/>
      <c r="MQO43" s="18"/>
      <c r="MQP43" s="18"/>
      <c r="MQQ43" s="18"/>
      <c r="MQR43" s="18"/>
      <c r="MQS43" s="18"/>
      <c r="MQT43" s="18"/>
      <c r="MQU43" s="18"/>
      <c r="MQV43" s="18"/>
      <c r="MQW43" s="18"/>
      <c r="MQX43" s="18"/>
      <c r="MQY43" s="18"/>
      <c r="MQZ43" s="18"/>
      <c r="MRA43" s="18"/>
      <c r="MRB43" s="18"/>
      <c r="MRC43" s="18"/>
      <c r="MRD43" s="18"/>
      <c r="MRE43" s="18"/>
      <c r="MRF43" s="18"/>
      <c r="MRG43" s="18"/>
      <c r="MRH43" s="18"/>
      <c r="MRI43" s="18"/>
      <c r="MRJ43" s="18"/>
      <c r="MRK43" s="18"/>
      <c r="MRL43" s="18"/>
      <c r="MRM43" s="18"/>
      <c r="MRN43" s="18"/>
      <c r="MRO43" s="18"/>
      <c r="MRP43" s="18"/>
      <c r="MRQ43" s="18"/>
      <c r="MRR43" s="18"/>
      <c r="MRS43" s="18"/>
      <c r="MRT43" s="18"/>
      <c r="MRU43" s="18"/>
      <c r="MRV43" s="18"/>
      <c r="MRW43" s="18"/>
      <c r="MRX43" s="18"/>
      <c r="MRY43" s="18"/>
      <c r="MRZ43" s="18"/>
      <c r="MSA43" s="18"/>
      <c r="MSB43" s="18"/>
      <c r="MSC43" s="18"/>
      <c r="MSD43" s="18"/>
      <c r="MSE43" s="18"/>
      <c r="MSF43" s="18"/>
      <c r="MSG43" s="18"/>
      <c r="MSH43" s="18"/>
      <c r="MSI43" s="18"/>
      <c r="MSJ43" s="18"/>
      <c r="MSK43" s="18"/>
      <c r="MSL43" s="18"/>
      <c r="MSM43" s="18"/>
      <c r="MSN43" s="18"/>
      <c r="MSO43" s="18"/>
      <c r="MSP43" s="18"/>
      <c r="MSQ43" s="18"/>
      <c r="MSR43" s="18"/>
      <c r="MSS43" s="18"/>
      <c r="MST43" s="18"/>
      <c r="MSU43" s="18"/>
      <c r="MSV43" s="18"/>
      <c r="MSW43" s="18"/>
      <c r="MSX43" s="18"/>
      <c r="MSY43" s="18"/>
      <c r="MSZ43" s="18"/>
      <c r="MTA43" s="18"/>
      <c r="MTB43" s="18"/>
      <c r="MTC43" s="18"/>
      <c r="MTD43" s="18"/>
      <c r="MTE43" s="18"/>
      <c r="MTF43" s="18"/>
      <c r="MTG43" s="18"/>
      <c r="MTH43" s="18"/>
      <c r="MTI43" s="18"/>
      <c r="MTJ43" s="18"/>
      <c r="MTK43" s="18"/>
      <c r="MTL43" s="18"/>
      <c r="MTM43" s="18"/>
      <c r="MTN43" s="18"/>
      <c r="MTO43" s="18"/>
      <c r="MTP43" s="18"/>
      <c r="MTQ43" s="18"/>
      <c r="MTR43" s="18"/>
      <c r="MTS43" s="18"/>
      <c r="MTT43" s="18"/>
      <c r="MTU43" s="18"/>
      <c r="MTV43" s="18"/>
      <c r="MTW43" s="18"/>
      <c r="MTX43" s="18"/>
      <c r="MTY43" s="18"/>
      <c r="MTZ43" s="18"/>
      <c r="MUA43" s="18"/>
      <c r="MUB43" s="18"/>
      <c r="MUC43" s="18"/>
      <c r="MUD43" s="18"/>
      <c r="MUE43" s="18"/>
      <c r="MUF43" s="18"/>
      <c r="MUG43" s="18"/>
      <c r="MUH43" s="18"/>
      <c r="MUI43" s="18"/>
      <c r="MUJ43" s="18"/>
      <c r="MUK43" s="18"/>
      <c r="MUL43" s="18"/>
      <c r="MUM43" s="18"/>
      <c r="MUN43" s="18"/>
      <c r="MUO43" s="18"/>
      <c r="MUP43" s="18"/>
      <c r="MUQ43" s="18"/>
      <c r="MUR43" s="18"/>
      <c r="MUS43" s="18"/>
      <c r="MUT43" s="18"/>
      <c r="MUU43" s="18"/>
      <c r="MUV43" s="18"/>
      <c r="MUW43" s="18"/>
      <c r="MUX43" s="18"/>
      <c r="MUY43" s="18"/>
      <c r="MUZ43" s="18"/>
      <c r="MVA43" s="18"/>
      <c r="MVB43" s="18"/>
      <c r="MVC43" s="18"/>
      <c r="MVD43" s="18"/>
      <c r="MVE43" s="18"/>
      <c r="MVF43" s="18"/>
      <c r="MVG43" s="18"/>
      <c r="MVH43" s="18"/>
      <c r="MVI43" s="18"/>
      <c r="MVJ43" s="18"/>
      <c r="MVK43" s="18"/>
      <c r="MVL43" s="18"/>
      <c r="MVM43" s="18"/>
      <c r="MVN43" s="18"/>
      <c r="MVO43" s="18"/>
      <c r="MVP43" s="18"/>
      <c r="MVQ43" s="18"/>
      <c r="MVR43" s="18"/>
      <c r="MVS43" s="18"/>
      <c r="MVT43" s="18"/>
      <c r="MVU43" s="18"/>
      <c r="MVV43" s="18"/>
      <c r="MVW43" s="18"/>
      <c r="MVX43" s="18"/>
      <c r="MVY43" s="18"/>
      <c r="MVZ43" s="18"/>
      <c r="MWA43" s="18"/>
      <c r="MWB43" s="18"/>
      <c r="MWC43" s="18"/>
      <c r="MWD43" s="18"/>
      <c r="MWE43" s="18"/>
      <c r="MWF43" s="18"/>
      <c r="MWG43" s="18"/>
      <c r="MWH43" s="18"/>
      <c r="MWI43" s="18"/>
      <c r="MWJ43" s="18"/>
      <c r="MWK43" s="18"/>
      <c r="MWL43" s="18"/>
      <c r="MWM43" s="18"/>
      <c r="MWN43" s="18"/>
      <c r="MWO43" s="18"/>
      <c r="MWP43" s="18"/>
      <c r="MWQ43" s="18"/>
      <c r="MWR43" s="18"/>
      <c r="MWS43" s="18"/>
      <c r="MWT43" s="18"/>
      <c r="MWU43" s="18"/>
      <c r="MWV43" s="18"/>
      <c r="MWW43" s="18"/>
      <c r="MWX43" s="18"/>
      <c r="MWY43" s="18"/>
      <c r="MWZ43" s="18"/>
      <c r="MXA43" s="18"/>
      <c r="MXB43" s="18"/>
      <c r="MXC43" s="18"/>
      <c r="MXD43" s="18"/>
      <c r="MXE43" s="18"/>
      <c r="MXF43" s="18"/>
      <c r="MXG43" s="18"/>
      <c r="MXH43" s="18"/>
      <c r="MXI43" s="18"/>
      <c r="MXJ43" s="18"/>
      <c r="MXK43" s="18"/>
      <c r="MXL43" s="18"/>
      <c r="MXM43" s="18"/>
      <c r="MXN43" s="18"/>
      <c r="MXO43" s="18"/>
      <c r="MXP43" s="18"/>
      <c r="MXQ43" s="18"/>
      <c r="MXR43" s="18"/>
      <c r="MXS43" s="18"/>
      <c r="MXT43" s="18"/>
      <c r="MXU43" s="18"/>
      <c r="MXV43" s="18"/>
      <c r="MXW43" s="18"/>
      <c r="MXX43" s="18"/>
      <c r="MXY43" s="18"/>
      <c r="MXZ43" s="18"/>
      <c r="MYA43" s="18"/>
      <c r="MYB43" s="18"/>
      <c r="MYC43" s="18"/>
      <c r="MYD43" s="18"/>
      <c r="MYE43" s="18"/>
      <c r="MYF43" s="18"/>
      <c r="MYG43" s="18"/>
      <c r="MYH43" s="18"/>
      <c r="MYI43" s="18"/>
      <c r="MYJ43" s="18"/>
      <c r="MYK43" s="18"/>
      <c r="MYL43" s="18"/>
      <c r="MYM43" s="18"/>
      <c r="MYN43" s="18"/>
      <c r="MYO43" s="18"/>
      <c r="MYP43" s="18"/>
      <c r="MYQ43" s="18"/>
      <c r="MYR43" s="18"/>
      <c r="MYS43" s="18"/>
      <c r="MYT43" s="18"/>
      <c r="MYU43" s="18"/>
      <c r="MYV43" s="18"/>
      <c r="MYW43" s="18"/>
      <c r="MYX43" s="18"/>
      <c r="MYY43" s="18"/>
      <c r="MYZ43" s="18"/>
      <c r="MZA43" s="18"/>
      <c r="MZB43" s="18"/>
      <c r="MZC43" s="18"/>
      <c r="MZD43" s="18"/>
      <c r="MZE43" s="18"/>
      <c r="MZF43" s="18"/>
      <c r="MZG43" s="18"/>
      <c r="MZH43" s="18"/>
      <c r="MZI43" s="18"/>
      <c r="MZJ43" s="18"/>
      <c r="MZK43" s="18"/>
      <c r="MZL43" s="18"/>
      <c r="MZM43" s="18"/>
      <c r="MZN43" s="18"/>
      <c r="MZO43" s="18"/>
      <c r="MZP43" s="18"/>
      <c r="MZQ43" s="18"/>
      <c r="MZR43" s="18"/>
      <c r="MZS43" s="18"/>
      <c r="MZT43" s="18"/>
      <c r="MZU43" s="18"/>
      <c r="MZV43" s="18"/>
      <c r="MZW43" s="18"/>
      <c r="MZX43" s="18"/>
      <c r="MZY43" s="18"/>
      <c r="MZZ43" s="18"/>
      <c r="NAA43" s="18"/>
      <c r="NAB43" s="18"/>
      <c r="NAC43" s="18"/>
      <c r="NAD43" s="18"/>
      <c r="NAE43" s="18"/>
      <c r="NAF43" s="18"/>
      <c r="NAG43" s="18"/>
      <c r="NAH43" s="18"/>
      <c r="NAI43" s="18"/>
      <c r="NAJ43" s="18"/>
      <c r="NAK43" s="18"/>
      <c r="NAL43" s="18"/>
      <c r="NAM43" s="18"/>
      <c r="NAN43" s="18"/>
      <c r="NAO43" s="18"/>
      <c r="NAP43" s="18"/>
      <c r="NAQ43" s="18"/>
      <c r="NAR43" s="18"/>
      <c r="NAS43" s="18"/>
      <c r="NAT43" s="18"/>
      <c r="NAU43" s="18"/>
      <c r="NAV43" s="18"/>
      <c r="NAW43" s="18"/>
      <c r="NAX43" s="18"/>
      <c r="NAY43" s="18"/>
      <c r="NAZ43" s="18"/>
      <c r="NBA43" s="18"/>
      <c r="NBB43" s="18"/>
      <c r="NBC43" s="18"/>
      <c r="NBD43" s="18"/>
      <c r="NBE43" s="18"/>
      <c r="NBF43" s="18"/>
      <c r="NBG43" s="18"/>
      <c r="NBH43" s="18"/>
      <c r="NBI43" s="18"/>
      <c r="NBJ43" s="18"/>
      <c r="NBK43" s="18"/>
      <c r="NBL43" s="18"/>
      <c r="NBM43" s="18"/>
      <c r="NBN43" s="18"/>
      <c r="NBO43" s="18"/>
      <c r="NBP43" s="18"/>
      <c r="NBQ43" s="18"/>
      <c r="NBR43" s="18"/>
      <c r="NBS43" s="18"/>
      <c r="NBT43" s="18"/>
      <c r="NBU43" s="18"/>
      <c r="NBV43" s="18"/>
      <c r="NBW43" s="18"/>
      <c r="NBX43" s="18"/>
      <c r="NBY43" s="18"/>
      <c r="NBZ43" s="18"/>
      <c r="NCA43" s="18"/>
      <c r="NCB43" s="18"/>
      <c r="NCC43" s="18"/>
      <c r="NCD43" s="18"/>
      <c r="NCE43" s="18"/>
      <c r="NCF43" s="18"/>
      <c r="NCG43" s="18"/>
      <c r="NCH43" s="18"/>
      <c r="NCI43" s="18"/>
      <c r="NCJ43" s="18"/>
      <c r="NCK43" s="18"/>
      <c r="NCL43" s="18"/>
      <c r="NCM43" s="18"/>
      <c r="NCN43" s="18"/>
      <c r="NCO43" s="18"/>
      <c r="NCP43" s="18"/>
      <c r="NCQ43" s="18"/>
      <c r="NCR43" s="18"/>
      <c r="NCS43" s="18"/>
      <c r="NCT43" s="18"/>
      <c r="NCU43" s="18"/>
      <c r="NCV43" s="18"/>
      <c r="NCW43" s="18"/>
      <c r="NCX43" s="18"/>
      <c r="NCY43" s="18"/>
      <c r="NCZ43" s="18"/>
      <c r="NDA43" s="18"/>
      <c r="NDB43" s="18"/>
      <c r="NDC43" s="18"/>
      <c r="NDD43" s="18"/>
      <c r="NDE43" s="18"/>
      <c r="NDF43" s="18"/>
      <c r="NDG43" s="18"/>
      <c r="NDH43" s="18"/>
      <c r="NDI43" s="18"/>
      <c r="NDJ43" s="18"/>
      <c r="NDK43" s="18"/>
      <c r="NDL43" s="18"/>
      <c r="NDM43" s="18"/>
      <c r="NDN43" s="18"/>
      <c r="NDO43" s="18"/>
      <c r="NDP43" s="18"/>
      <c r="NDQ43" s="18"/>
      <c r="NDR43" s="18"/>
      <c r="NDS43" s="18"/>
      <c r="NDT43" s="18"/>
      <c r="NDU43" s="18"/>
      <c r="NDV43" s="18"/>
      <c r="NDW43" s="18"/>
      <c r="NDX43" s="18"/>
      <c r="NDY43" s="18"/>
      <c r="NDZ43" s="18"/>
      <c r="NEA43" s="18"/>
      <c r="NEB43" s="18"/>
      <c r="NEC43" s="18"/>
      <c r="NED43" s="18"/>
      <c r="NEE43" s="18"/>
      <c r="NEF43" s="18"/>
      <c r="NEG43" s="18"/>
      <c r="NEH43" s="18"/>
      <c r="NEI43" s="18"/>
      <c r="NEJ43" s="18"/>
      <c r="NEK43" s="18"/>
      <c r="NEL43" s="18"/>
      <c r="NEM43" s="18"/>
      <c r="NEN43" s="18"/>
      <c r="NEO43" s="18"/>
      <c r="NEP43" s="18"/>
      <c r="NEQ43" s="18"/>
      <c r="NER43" s="18"/>
      <c r="NES43" s="18"/>
      <c r="NET43" s="18"/>
      <c r="NEU43" s="18"/>
      <c r="NEV43" s="18"/>
      <c r="NEW43" s="18"/>
      <c r="NEX43" s="18"/>
      <c r="NEY43" s="18"/>
      <c r="NEZ43" s="18"/>
      <c r="NFA43" s="18"/>
      <c r="NFB43" s="18"/>
      <c r="NFC43" s="18"/>
      <c r="NFD43" s="18"/>
      <c r="NFE43" s="18"/>
      <c r="NFF43" s="18"/>
      <c r="NFG43" s="18"/>
      <c r="NFH43" s="18"/>
      <c r="NFI43" s="18"/>
      <c r="NFJ43" s="18"/>
      <c r="NFK43" s="18"/>
      <c r="NFL43" s="18"/>
      <c r="NFM43" s="18"/>
      <c r="NFN43" s="18"/>
      <c r="NFO43" s="18"/>
      <c r="NFP43" s="18"/>
      <c r="NFQ43" s="18"/>
      <c r="NFR43" s="18"/>
      <c r="NFS43" s="18"/>
      <c r="NFT43" s="18"/>
      <c r="NFU43" s="18"/>
      <c r="NFV43" s="18"/>
      <c r="NFW43" s="18"/>
      <c r="NFX43" s="18"/>
      <c r="NFY43" s="18"/>
      <c r="NFZ43" s="18"/>
      <c r="NGA43" s="18"/>
      <c r="NGB43" s="18"/>
      <c r="NGC43" s="18"/>
      <c r="NGD43" s="18"/>
      <c r="NGE43" s="18"/>
      <c r="NGF43" s="18"/>
      <c r="NGG43" s="18"/>
      <c r="NGH43" s="18"/>
      <c r="NGI43" s="18"/>
      <c r="NGJ43" s="18"/>
      <c r="NGK43" s="18"/>
      <c r="NGL43" s="18"/>
      <c r="NGM43" s="18"/>
      <c r="NGN43" s="18"/>
      <c r="NGO43" s="18"/>
      <c r="NGP43" s="18"/>
      <c r="NGQ43" s="18"/>
      <c r="NGR43" s="18"/>
      <c r="NGS43" s="18"/>
      <c r="NGT43" s="18"/>
      <c r="NGU43" s="18"/>
      <c r="NGV43" s="18"/>
      <c r="NGW43" s="18"/>
      <c r="NGX43" s="18"/>
      <c r="NGY43" s="18"/>
      <c r="NGZ43" s="18"/>
      <c r="NHA43" s="18"/>
      <c r="NHB43" s="18"/>
      <c r="NHC43" s="18"/>
      <c r="NHD43" s="18"/>
      <c r="NHE43" s="18"/>
      <c r="NHF43" s="18"/>
      <c r="NHG43" s="18"/>
      <c r="NHH43" s="18"/>
      <c r="NHI43" s="18"/>
      <c r="NHJ43" s="18"/>
      <c r="NHK43" s="18"/>
      <c r="NHL43" s="18"/>
      <c r="NHM43" s="18"/>
      <c r="NHN43" s="18"/>
      <c r="NHO43" s="18"/>
      <c r="NHP43" s="18"/>
      <c r="NHQ43" s="18"/>
      <c r="NHR43" s="18"/>
      <c r="NHS43" s="18"/>
      <c r="NHT43" s="18"/>
      <c r="NHU43" s="18"/>
      <c r="NHV43" s="18"/>
      <c r="NHW43" s="18"/>
      <c r="NHX43" s="18"/>
      <c r="NHY43" s="18"/>
      <c r="NHZ43" s="18"/>
      <c r="NIA43" s="18"/>
      <c r="NIB43" s="18"/>
      <c r="NIC43" s="18"/>
      <c r="NID43" s="18"/>
      <c r="NIE43" s="18"/>
      <c r="NIF43" s="18"/>
      <c r="NIG43" s="18"/>
      <c r="NIH43" s="18"/>
      <c r="NII43" s="18"/>
      <c r="NIJ43" s="18"/>
      <c r="NIK43" s="18"/>
      <c r="NIL43" s="18"/>
      <c r="NIM43" s="18"/>
      <c r="NIN43" s="18"/>
      <c r="NIO43" s="18"/>
      <c r="NIP43" s="18"/>
      <c r="NIQ43" s="18"/>
      <c r="NIR43" s="18"/>
      <c r="NIS43" s="18"/>
      <c r="NIT43" s="18"/>
      <c r="NIU43" s="18"/>
      <c r="NIV43" s="18"/>
      <c r="NIW43" s="18"/>
      <c r="NIX43" s="18"/>
      <c r="NIY43" s="18"/>
      <c r="NIZ43" s="18"/>
      <c r="NJA43" s="18"/>
      <c r="NJB43" s="18"/>
      <c r="NJC43" s="18"/>
      <c r="NJD43" s="18"/>
      <c r="NJE43" s="18"/>
      <c r="NJF43" s="18"/>
      <c r="NJG43" s="18"/>
      <c r="NJH43" s="18"/>
      <c r="NJI43" s="18"/>
      <c r="NJJ43" s="18"/>
      <c r="NJK43" s="18"/>
      <c r="NJL43" s="18"/>
      <c r="NJM43" s="18"/>
      <c r="NJN43" s="18"/>
      <c r="NJO43" s="18"/>
      <c r="NJP43" s="18"/>
      <c r="NJQ43" s="18"/>
      <c r="NJR43" s="18"/>
      <c r="NJS43" s="18"/>
      <c r="NJT43" s="18"/>
      <c r="NJU43" s="18"/>
      <c r="NJV43" s="18"/>
      <c r="NJW43" s="18"/>
      <c r="NJX43" s="18"/>
      <c r="NJY43" s="18"/>
      <c r="NJZ43" s="18"/>
      <c r="NKA43" s="18"/>
      <c r="NKB43" s="18"/>
      <c r="NKC43" s="18"/>
      <c r="NKD43" s="18"/>
      <c r="NKE43" s="18"/>
      <c r="NKF43" s="18"/>
      <c r="NKG43" s="18"/>
      <c r="NKH43" s="18"/>
      <c r="NKI43" s="18"/>
      <c r="NKJ43" s="18"/>
      <c r="NKK43" s="18"/>
      <c r="NKL43" s="18"/>
      <c r="NKM43" s="18"/>
      <c r="NKN43" s="18"/>
      <c r="NKO43" s="18"/>
      <c r="NKP43" s="18"/>
      <c r="NKQ43" s="18"/>
      <c r="NKR43" s="18"/>
      <c r="NKS43" s="18"/>
      <c r="NKT43" s="18"/>
      <c r="NKU43" s="18"/>
      <c r="NKV43" s="18"/>
      <c r="NKW43" s="18"/>
      <c r="NKX43" s="18"/>
      <c r="NKY43" s="18"/>
      <c r="NKZ43" s="18"/>
      <c r="NLA43" s="18"/>
      <c r="NLB43" s="18"/>
      <c r="NLC43" s="18"/>
      <c r="NLD43" s="18"/>
      <c r="NLE43" s="18"/>
      <c r="NLF43" s="18"/>
      <c r="NLG43" s="18"/>
      <c r="NLH43" s="18"/>
      <c r="NLI43" s="18"/>
      <c r="NLJ43" s="18"/>
      <c r="NLK43" s="18"/>
      <c r="NLL43" s="18"/>
      <c r="NLM43" s="18"/>
      <c r="NLN43" s="18"/>
      <c r="NLO43" s="18"/>
      <c r="NLP43" s="18"/>
      <c r="NLQ43" s="18"/>
      <c r="NLR43" s="18"/>
      <c r="NLS43" s="18"/>
      <c r="NLT43" s="18"/>
      <c r="NLU43" s="18"/>
      <c r="NLV43" s="18"/>
      <c r="NLW43" s="18"/>
      <c r="NLX43" s="18"/>
      <c r="NLY43" s="18"/>
      <c r="NLZ43" s="18"/>
      <c r="NMA43" s="18"/>
      <c r="NMB43" s="18"/>
      <c r="NMC43" s="18"/>
      <c r="NMD43" s="18"/>
      <c r="NME43" s="18"/>
      <c r="NMF43" s="18"/>
      <c r="NMG43" s="18"/>
      <c r="NMH43" s="18"/>
      <c r="NMI43" s="18"/>
      <c r="NMJ43" s="18"/>
      <c r="NMK43" s="18"/>
      <c r="NML43" s="18"/>
      <c r="NMM43" s="18"/>
      <c r="NMN43" s="18"/>
      <c r="NMO43" s="18"/>
      <c r="NMP43" s="18"/>
      <c r="NMQ43" s="18"/>
      <c r="NMR43" s="18"/>
      <c r="NMS43" s="18"/>
      <c r="NMT43" s="18"/>
      <c r="NMU43" s="18"/>
      <c r="NMV43" s="18"/>
      <c r="NMW43" s="18"/>
      <c r="NMX43" s="18"/>
      <c r="NMY43" s="18"/>
      <c r="NMZ43" s="18"/>
      <c r="NNA43" s="18"/>
      <c r="NNB43" s="18"/>
      <c r="NNC43" s="18"/>
      <c r="NND43" s="18"/>
      <c r="NNE43" s="18"/>
      <c r="NNF43" s="18"/>
      <c r="NNG43" s="18"/>
      <c r="NNH43" s="18"/>
      <c r="NNI43" s="18"/>
      <c r="NNJ43" s="18"/>
      <c r="NNK43" s="18"/>
      <c r="NNL43" s="18"/>
      <c r="NNM43" s="18"/>
      <c r="NNN43" s="18"/>
      <c r="NNO43" s="18"/>
      <c r="NNP43" s="18"/>
      <c r="NNQ43" s="18"/>
      <c r="NNR43" s="18"/>
      <c r="NNS43" s="18"/>
      <c r="NNT43" s="18"/>
      <c r="NNU43" s="18"/>
      <c r="NNV43" s="18"/>
      <c r="NNW43" s="18"/>
      <c r="NNX43" s="18"/>
      <c r="NNY43" s="18"/>
      <c r="NNZ43" s="18"/>
      <c r="NOA43" s="18"/>
      <c r="NOB43" s="18"/>
      <c r="NOC43" s="18"/>
      <c r="NOD43" s="18"/>
      <c r="NOE43" s="18"/>
      <c r="NOF43" s="18"/>
      <c r="NOG43" s="18"/>
      <c r="NOH43" s="18"/>
      <c r="NOI43" s="18"/>
      <c r="NOJ43" s="18"/>
      <c r="NOK43" s="18"/>
      <c r="NOL43" s="18"/>
      <c r="NOM43" s="18"/>
      <c r="NON43" s="18"/>
      <c r="NOO43" s="18"/>
      <c r="NOP43" s="18"/>
      <c r="NOQ43" s="18"/>
      <c r="NOR43" s="18"/>
      <c r="NOS43" s="18"/>
      <c r="NOT43" s="18"/>
      <c r="NOU43" s="18"/>
      <c r="NOV43" s="18"/>
      <c r="NOW43" s="18"/>
      <c r="NOX43" s="18"/>
      <c r="NOY43" s="18"/>
      <c r="NOZ43" s="18"/>
      <c r="NPA43" s="18"/>
      <c r="NPB43" s="18"/>
      <c r="NPC43" s="18"/>
      <c r="NPD43" s="18"/>
      <c r="NPE43" s="18"/>
      <c r="NPF43" s="18"/>
      <c r="NPG43" s="18"/>
      <c r="NPH43" s="18"/>
      <c r="NPI43" s="18"/>
      <c r="NPJ43" s="18"/>
      <c r="NPK43" s="18"/>
      <c r="NPL43" s="18"/>
      <c r="NPM43" s="18"/>
      <c r="NPN43" s="18"/>
      <c r="NPO43" s="18"/>
      <c r="NPP43" s="18"/>
      <c r="NPQ43" s="18"/>
      <c r="NPR43" s="18"/>
      <c r="NPS43" s="18"/>
      <c r="NPT43" s="18"/>
      <c r="NPU43" s="18"/>
      <c r="NPV43" s="18"/>
      <c r="NPW43" s="18"/>
      <c r="NPX43" s="18"/>
      <c r="NPY43" s="18"/>
      <c r="NPZ43" s="18"/>
      <c r="NQA43" s="18"/>
      <c r="NQB43" s="18"/>
      <c r="NQC43" s="18"/>
      <c r="NQD43" s="18"/>
      <c r="NQE43" s="18"/>
      <c r="NQF43" s="18"/>
      <c r="NQG43" s="18"/>
      <c r="NQH43" s="18"/>
      <c r="NQI43" s="18"/>
      <c r="NQJ43" s="18"/>
      <c r="NQK43" s="18"/>
      <c r="NQL43" s="18"/>
      <c r="NQM43" s="18"/>
      <c r="NQN43" s="18"/>
      <c r="NQO43" s="18"/>
      <c r="NQP43" s="18"/>
      <c r="NQQ43" s="18"/>
      <c r="NQR43" s="18"/>
      <c r="NQS43" s="18"/>
      <c r="NQT43" s="18"/>
      <c r="NQU43" s="18"/>
      <c r="NQV43" s="18"/>
      <c r="NQW43" s="18"/>
      <c r="NQX43" s="18"/>
      <c r="NQY43" s="18"/>
      <c r="NQZ43" s="18"/>
      <c r="NRA43" s="18"/>
      <c r="NRB43" s="18"/>
      <c r="NRC43" s="18"/>
      <c r="NRD43" s="18"/>
      <c r="NRE43" s="18"/>
      <c r="NRF43" s="18"/>
      <c r="NRG43" s="18"/>
      <c r="NRH43" s="18"/>
      <c r="NRI43" s="18"/>
      <c r="NRJ43" s="18"/>
      <c r="NRK43" s="18"/>
      <c r="NRL43" s="18"/>
      <c r="NRM43" s="18"/>
      <c r="NRN43" s="18"/>
      <c r="NRO43" s="18"/>
      <c r="NRP43" s="18"/>
      <c r="NRQ43" s="18"/>
      <c r="NRR43" s="18"/>
      <c r="NRS43" s="18"/>
      <c r="NRT43" s="18"/>
      <c r="NRU43" s="18"/>
      <c r="NRV43" s="18"/>
      <c r="NRW43" s="18"/>
      <c r="NRX43" s="18"/>
      <c r="NRY43" s="18"/>
      <c r="NRZ43" s="18"/>
      <c r="NSA43" s="18"/>
      <c r="NSB43" s="18"/>
      <c r="NSC43" s="18"/>
      <c r="NSD43" s="18"/>
      <c r="NSE43" s="18"/>
      <c r="NSF43" s="18"/>
      <c r="NSG43" s="18"/>
      <c r="NSH43" s="18"/>
      <c r="NSI43" s="18"/>
      <c r="NSJ43" s="18"/>
      <c r="NSK43" s="18"/>
      <c r="NSL43" s="18"/>
      <c r="NSM43" s="18"/>
      <c r="NSN43" s="18"/>
      <c r="NSO43" s="18"/>
      <c r="NSP43" s="18"/>
      <c r="NSQ43" s="18"/>
      <c r="NSR43" s="18"/>
      <c r="NSS43" s="18"/>
      <c r="NST43" s="18"/>
      <c r="NSU43" s="18"/>
      <c r="NSV43" s="18"/>
      <c r="NSW43" s="18"/>
      <c r="NSX43" s="18"/>
      <c r="NSY43" s="18"/>
      <c r="NSZ43" s="18"/>
      <c r="NTA43" s="18"/>
      <c r="NTB43" s="18"/>
      <c r="NTC43" s="18"/>
      <c r="NTD43" s="18"/>
      <c r="NTE43" s="18"/>
      <c r="NTF43" s="18"/>
      <c r="NTG43" s="18"/>
      <c r="NTH43" s="18"/>
      <c r="NTI43" s="18"/>
      <c r="NTJ43" s="18"/>
      <c r="NTK43" s="18"/>
      <c r="NTL43" s="18"/>
      <c r="NTM43" s="18"/>
      <c r="NTN43" s="18"/>
      <c r="NTO43" s="18"/>
      <c r="NTP43" s="18"/>
      <c r="NTQ43" s="18"/>
      <c r="NTR43" s="18"/>
      <c r="NTS43" s="18"/>
      <c r="NTT43" s="18"/>
      <c r="NTU43" s="18"/>
      <c r="NTV43" s="18"/>
      <c r="NTW43" s="18"/>
      <c r="NTX43" s="18"/>
      <c r="NTY43" s="18"/>
      <c r="NTZ43" s="18"/>
      <c r="NUA43" s="18"/>
      <c r="NUB43" s="18"/>
      <c r="NUC43" s="18"/>
      <c r="NUD43" s="18"/>
      <c r="NUE43" s="18"/>
      <c r="NUF43" s="18"/>
      <c r="NUG43" s="18"/>
      <c r="NUH43" s="18"/>
      <c r="NUI43" s="18"/>
      <c r="NUJ43" s="18"/>
      <c r="NUK43" s="18"/>
      <c r="NUL43" s="18"/>
      <c r="NUM43" s="18"/>
      <c r="NUN43" s="18"/>
      <c r="NUO43" s="18"/>
      <c r="NUP43" s="18"/>
      <c r="NUQ43" s="18"/>
      <c r="NUR43" s="18"/>
      <c r="NUS43" s="18"/>
      <c r="NUT43" s="18"/>
      <c r="NUU43" s="18"/>
      <c r="NUV43" s="18"/>
      <c r="NUW43" s="18"/>
      <c r="NUX43" s="18"/>
      <c r="NUY43" s="18"/>
      <c r="NUZ43" s="18"/>
      <c r="NVA43" s="18"/>
      <c r="NVB43" s="18"/>
      <c r="NVC43" s="18"/>
      <c r="NVD43" s="18"/>
      <c r="NVE43" s="18"/>
      <c r="NVF43" s="18"/>
      <c r="NVG43" s="18"/>
      <c r="NVH43" s="18"/>
      <c r="NVI43" s="18"/>
      <c r="NVJ43" s="18"/>
      <c r="NVK43" s="18"/>
      <c r="NVL43" s="18"/>
      <c r="NVM43" s="18"/>
      <c r="NVN43" s="18"/>
      <c r="NVO43" s="18"/>
      <c r="NVP43" s="18"/>
      <c r="NVQ43" s="18"/>
      <c r="NVR43" s="18"/>
      <c r="NVS43" s="18"/>
      <c r="NVT43" s="18"/>
      <c r="NVU43" s="18"/>
      <c r="NVV43" s="18"/>
      <c r="NVW43" s="18"/>
      <c r="NVX43" s="18"/>
      <c r="NVY43" s="18"/>
      <c r="NVZ43" s="18"/>
      <c r="NWA43" s="18"/>
      <c r="NWB43" s="18"/>
      <c r="NWC43" s="18"/>
      <c r="NWD43" s="18"/>
      <c r="NWE43" s="18"/>
      <c r="NWF43" s="18"/>
      <c r="NWG43" s="18"/>
      <c r="NWH43" s="18"/>
      <c r="NWI43" s="18"/>
      <c r="NWJ43" s="18"/>
      <c r="NWK43" s="18"/>
      <c r="NWL43" s="18"/>
      <c r="NWM43" s="18"/>
      <c r="NWN43" s="18"/>
      <c r="NWO43" s="18"/>
      <c r="NWP43" s="18"/>
      <c r="NWQ43" s="18"/>
      <c r="NWR43" s="18"/>
      <c r="NWS43" s="18"/>
      <c r="NWT43" s="18"/>
      <c r="NWU43" s="18"/>
      <c r="NWV43" s="18"/>
      <c r="NWW43" s="18"/>
      <c r="NWX43" s="18"/>
      <c r="NWY43" s="18"/>
      <c r="NWZ43" s="18"/>
      <c r="NXA43" s="18"/>
      <c r="NXB43" s="18"/>
      <c r="NXC43" s="18"/>
      <c r="NXD43" s="18"/>
      <c r="NXE43" s="18"/>
      <c r="NXF43" s="18"/>
      <c r="NXG43" s="18"/>
      <c r="NXH43" s="18"/>
      <c r="NXI43" s="18"/>
      <c r="NXJ43" s="18"/>
      <c r="NXK43" s="18"/>
      <c r="NXL43" s="18"/>
      <c r="NXM43" s="18"/>
      <c r="NXN43" s="18"/>
      <c r="NXO43" s="18"/>
      <c r="NXP43" s="18"/>
      <c r="NXQ43" s="18"/>
      <c r="NXR43" s="18"/>
      <c r="NXS43" s="18"/>
      <c r="NXT43" s="18"/>
      <c r="NXU43" s="18"/>
      <c r="NXV43" s="18"/>
      <c r="NXW43" s="18"/>
      <c r="NXX43" s="18"/>
      <c r="NXY43" s="18"/>
      <c r="NXZ43" s="18"/>
      <c r="NYA43" s="18"/>
      <c r="NYB43" s="18"/>
      <c r="NYC43" s="18"/>
      <c r="NYD43" s="18"/>
      <c r="NYE43" s="18"/>
      <c r="NYF43" s="18"/>
      <c r="NYG43" s="18"/>
      <c r="NYH43" s="18"/>
      <c r="NYI43" s="18"/>
      <c r="NYJ43" s="18"/>
      <c r="NYK43" s="18"/>
      <c r="NYL43" s="18"/>
      <c r="NYM43" s="18"/>
      <c r="NYN43" s="18"/>
      <c r="NYO43" s="18"/>
      <c r="NYP43" s="18"/>
      <c r="NYQ43" s="18"/>
      <c r="NYR43" s="18"/>
      <c r="NYS43" s="18"/>
      <c r="NYT43" s="18"/>
      <c r="NYU43" s="18"/>
      <c r="NYV43" s="18"/>
      <c r="NYW43" s="18"/>
      <c r="NYX43" s="18"/>
      <c r="NYY43" s="18"/>
      <c r="NYZ43" s="18"/>
      <c r="NZA43" s="18"/>
      <c r="NZB43" s="18"/>
      <c r="NZC43" s="18"/>
      <c r="NZD43" s="18"/>
      <c r="NZE43" s="18"/>
      <c r="NZF43" s="18"/>
      <c r="NZG43" s="18"/>
      <c r="NZH43" s="18"/>
      <c r="NZI43" s="18"/>
      <c r="NZJ43" s="18"/>
      <c r="NZK43" s="18"/>
      <c r="NZL43" s="18"/>
      <c r="NZM43" s="18"/>
      <c r="NZN43" s="18"/>
      <c r="NZO43" s="18"/>
      <c r="NZP43" s="18"/>
      <c r="NZQ43" s="18"/>
      <c r="NZR43" s="18"/>
      <c r="NZS43" s="18"/>
      <c r="NZT43" s="18"/>
      <c r="NZU43" s="18"/>
      <c r="NZV43" s="18"/>
      <c r="NZW43" s="18"/>
      <c r="NZX43" s="18"/>
      <c r="NZY43" s="18"/>
      <c r="NZZ43" s="18"/>
      <c r="OAA43" s="18"/>
      <c r="OAB43" s="18"/>
      <c r="OAC43" s="18"/>
      <c r="OAD43" s="18"/>
      <c r="OAE43" s="18"/>
      <c r="OAF43" s="18"/>
      <c r="OAG43" s="18"/>
      <c r="OAH43" s="18"/>
      <c r="OAI43" s="18"/>
      <c r="OAJ43" s="18"/>
      <c r="OAK43" s="18"/>
      <c r="OAL43" s="18"/>
      <c r="OAM43" s="18"/>
      <c r="OAN43" s="18"/>
      <c r="OAO43" s="18"/>
      <c r="OAP43" s="18"/>
      <c r="OAQ43" s="18"/>
      <c r="OAR43" s="18"/>
      <c r="OAS43" s="18"/>
      <c r="OAT43" s="18"/>
      <c r="OAU43" s="18"/>
      <c r="OAV43" s="18"/>
      <c r="OAW43" s="18"/>
      <c r="OAX43" s="18"/>
      <c r="OAY43" s="18"/>
      <c r="OAZ43" s="18"/>
      <c r="OBA43" s="18"/>
      <c r="OBB43" s="18"/>
      <c r="OBC43" s="18"/>
      <c r="OBD43" s="18"/>
      <c r="OBE43" s="18"/>
      <c r="OBF43" s="18"/>
      <c r="OBG43" s="18"/>
      <c r="OBH43" s="18"/>
      <c r="OBI43" s="18"/>
      <c r="OBJ43" s="18"/>
      <c r="OBK43" s="18"/>
      <c r="OBL43" s="18"/>
      <c r="OBM43" s="18"/>
      <c r="OBN43" s="18"/>
      <c r="OBO43" s="18"/>
      <c r="OBP43" s="18"/>
      <c r="OBQ43" s="18"/>
      <c r="OBR43" s="18"/>
      <c r="OBS43" s="18"/>
      <c r="OBT43" s="18"/>
      <c r="OBU43" s="18"/>
      <c r="OBV43" s="18"/>
      <c r="OBW43" s="18"/>
      <c r="OBX43" s="18"/>
      <c r="OBY43" s="18"/>
      <c r="OBZ43" s="18"/>
      <c r="OCA43" s="18"/>
      <c r="OCB43" s="18"/>
      <c r="OCC43" s="18"/>
      <c r="OCD43" s="18"/>
      <c r="OCE43" s="18"/>
      <c r="OCF43" s="18"/>
      <c r="OCG43" s="18"/>
      <c r="OCH43" s="18"/>
      <c r="OCI43" s="18"/>
      <c r="OCJ43" s="18"/>
      <c r="OCK43" s="18"/>
      <c r="OCL43" s="18"/>
      <c r="OCM43" s="18"/>
      <c r="OCN43" s="18"/>
      <c r="OCO43" s="18"/>
      <c r="OCP43" s="18"/>
      <c r="OCQ43" s="18"/>
      <c r="OCR43" s="18"/>
      <c r="OCS43" s="18"/>
      <c r="OCT43" s="18"/>
      <c r="OCU43" s="18"/>
      <c r="OCV43" s="18"/>
      <c r="OCW43" s="18"/>
      <c r="OCX43" s="18"/>
      <c r="OCY43" s="18"/>
      <c r="OCZ43" s="18"/>
      <c r="ODA43" s="18"/>
      <c r="ODB43" s="18"/>
      <c r="ODC43" s="18"/>
      <c r="ODD43" s="18"/>
      <c r="ODE43" s="18"/>
      <c r="ODF43" s="18"/>
      <c r="ODG43" s="18"/>
      <c r="ODH43" s="18"/>
      <c r="ODI43" s="18"/>
      <c r="ODJ43" s="18"/>
      <c r="ODK43" s="18"/>
      <c r="ODL43" s="18"/>
      <c r="ODM43" s="18"/>
      <c r="ODN43" s="18"/>
      <c r="ODO43" s="18"/>
      <c r="ODP43" s="18"/>
      <c r="ODQ43" s="18"/>
      <c r="ODR43" s="18"/>
      <c r="ODS43" s="18"/>
      <c r="ODT43" s="18"/>
      <c r="ODU43" s="18"/>
      <c r="ODV43" s="18"/>
      <c r="ODW43" s="18"/>
      <c r="ODX43" s="18"/>
      <c r="ODY43" s="18"/>
      <c r="ODZ43" s="18"/>
      <c r="OEA43" s="18"/>
      <c r="OEB43" s="18"/>
      <c r="OEC43" s="18"/>
      <c r="OED43" s="18"/>
      <c r="OEE43" s="18"/>
      <c r="OEF43" s="18"/>
      <c r="OEG43" s="18"/>
      <c r="OEH43" s="18"/>
      <c r="OEI43" s="18"/>
      <c r="OEJ43" s="18"/>
      <c r="OEK43" s="18"/>
      <c r="OEL43" s="18"/>
      <c r="OEM43" s="18"/>
      <c r="OEN43" s="18"/>
      <c r="OEO43" s="18"/>
      <c r="OEP43" s="18"/>
      <c r="OEQ43" s="18"/>
      <c r="OER43" s="18"/>
      <c r="OES43" s="18"/>
      <c r="OET43" s="18"/>
      <c r="OEU43" s="18"/>
      <c r="OEV43" s="18"/>
      <c r="OEW43" s="18"/>
      <c r="OEX43" s="18"/>
      <c r="OEY43" s="18"/>
      <c r="OEZ43" s="18"/>
      <c r="OFA43" s="18"/>
      <c r="OFB43" s="18"/>
      <c r="OFC43" s="18"/>
      <c r="OFD43" s="18"/>
      <c r="OFE43" s="18"/>
      <c r="OFF43" s="18"/>
      <c r="OFG43" s="18"/>
      <c r="OFH43" s="18"/>
      <c r="OFI43" s="18"/>
      <c r="OFJ43" s="18"/>
      <c r="OFK43" s="18"/>
      <c r="OFL43" s="18"/>
      <c r="OFM43" s="18"/>
      <c r="OFN43" s="18"/>
      <c r="OFO43" s="18"/>
      <c r="OFP43" s="18"/>
      <c r="OFQ43" s="18"/>
      <c r="OFR43" s="18"/>
      <c r="OFS43" s="18"/>
      <c r="OFT43" s="18"/>
      <c r="OFU43" s="18"/>
      <c r="OFV43" s="18"/>
      <c r="OFW43" s="18"/>
      <c r="OFX43" s="18"/>
      <c r="OFY43" s="18"/>
      <c r="OFZ43" s="18"/>
      <c r="OGA43" s="18"/>
      <c r="OGB43" s="18"/>
      <c r="OGC43" s="18"/>
      <c r="OGD43" s="18"/>
      <c r="OGE43" s="18"/>
      <c r="OGF43" s="18"/>
      <c r="OGG43" s="18"/>
      <c r="OGH43" s="18"/>
      <c r="OGI43" s="18"/>
      <c r="OGJ43" s="18"/>
      <c r="OGK43" s="18"/>
      <c r="OGL43" s="18"/>
      <c r="OGM43" s="18"/>
      <c r="OGN43" s="18"/>
      <c r="OGO43" s="18"/>
      <c r="OGP43" s="18"/>
      <c r="OGQ43" s="18"/>
      <c r="OGR43" s="18"/>
      <c r="OGS43" s="18"/>
      <c r="OGT43" s="18"/>
      <c r="OGU43" s="18"/>
      <c r="OGV43" s="18"/>
      <c r="OGW43" s="18"/>
      <c r="OGX43" s="18"/>
      <c r="OGY43" s="18"/>
      <c r="OGZ43" s="18"/>
      <c r="OHA43" s="18"/>
      <c r="OHB43" s="18"/>
      <c r="OHC43" s="18"/>
      <c r="OHD43" s="18"/>
      <c r="OHE43" s="18"/>
      <c r="OHF43" s="18"/>
      <c r="OHG43" s="18"/>
      <c r="OHH43" s="18"/>
      <c r="OHI43" s="18"/>
      <c r="OHJ43" s="18"/>
      <c r="OHK43" s="18"/>
      <c r="OHL43" s="18"/>
      <c r="OHM43" s="18"/>
      <c r="OHN43" s="18"/>
      <c r="OHO43" s="18"/>
      <c r="OHP43" s="18"/>
      <c r="OHQ43" s="18"/>
      <c r="OHR43" s="18"/>
      <c r="OHS43" s="18"/>
      <c r="OHT43" s="18"/>
      <c r="OHU43" s="18"/>
      <c r="OHV43" s="18"/>
      <c r="OHW43" s="18"/>
      <c r="OHX43" s="18"/>
      <c r="OHY43" s="18"/>
      <c r="OHZ43" s="18"/>
      <c r="OIA43" s="18"/>
      <c r="OIB43" s="18"/>
      <c r="OIC43" s="18"/>
      <c r="OID43" s="18"/>
      <c r="OIE43" s="18"/>
      <c r="OIF43" s="18"/>
      <c r="OIG43" s="18"/>
      <c r="OIH43" s="18"/>
      <c r="OII43" s="18"/>
      <c r="OIJ43" s="18"/>
      <c r="OIK43" s="18"/>
      <c r="OIL43" s="18"/>
      <c r="OIM43" s="18"/>
      <c r="OIN43" s="18"/>
      <c r="OIO43" s="18"/>
      <c r="OIP43" s="18"/>
      <c r="OIQ43" s="18"/>
      <c r="OIR43" s="18"/>
      <c r="OIS43" s="18"/>
      <c r="OIT43" s="18"/>
      <c r="OIU43" s="18"/>
      <c r="OIV43" s="18"/>
      <c r="OIW43" s="18"/>
      <c r="OIX43" s="18"/>
      <c r="OIY43" s="18"/>
      <c r="OIZ43" s="18"/>
      <c r="OJA43" s="18"/>
      <c r="OJB43" s="18"/>
      <c r="OJC43" s="18"/>
      <c r="OJD43" s="18"/>
      <c r="OJE43" s="18"/>
      <c r="OJF43" s="18"/>
      <c r="OJG43" s="18"/>
      <c r="OJH43" s="18"/>
      <c r="OJI43" s="18"/>
      <c r="OJJ43" s="18"/>
      <c r="OJK43" s="18"/>
      <c r="OJL43" s="18"/>
      <c r="OJM43" s="18"/>
      <c r="OJN43" s="18"/>
      <c r="OJO43" s="18"/>
      <c r="OJP43" s="18"/>
      <c r="OJQ43" s="18"/>
      <c r="OJR43" s="18"/>
      <c r="OJS43" s="18"/>
      <c r="OJT43" s="18"/>
      <c r="OJU43" s="18"/>
      <c r="OJV43" s="18"/>
      <c r="OJW43" s="18"/>
      <c r="OJX43" s="18"/>
      <c r="OJY43" s="18"/>
      <c r="OJZ43" s="18"/>
      <c r="OKA43" s="18"/>
      <c r="OKB43" s="18"/>
      <c r="OKC43" s="18"/>
      <c r="OKD43" s="18"/>
      <c r="OKE43" s="18"/>
      <c r="OKF43" s="18"/>
      <c r="OKG43" s="18"/>
      <c r="OKH43" s="18"/>
      <c r="OKI43" s="18"/>
      <c r="OKJ43" s="18"/>
      <c r="OKK43" s="18"/>
      <c r="OKL43" s="18"/>
      <c r="OKM43" s="18"/>
      <c r="OKN43" s="18"/>
      <c r="OKO43" s="18"/>
      <c r="OKP43" s="18"/>
      <c r="OKQ43" s="18"/>
      <c r="OKR43" s="18"/>
      <c r="OKS43" s="18"/>
      <c r="OKT43" s="18"/>
      <c r="OKU43" s="18"/>
      <c r="OKV43" s="18"/>
      <c r="OKW43" s="18"/>
      <c r="OKX43" s="18"/>
      <c r="OKY43" s="18"/>
      <c r="OKZ43" s="18"/>
      <c r="OLA43" s="18"/>
      <c r="OLB43" s="18"/>
      <c r="OLC43" s="18"/>
      <c r="OLD43" s="18"/>
      <c r="OLE43" s="18"/>
      <c r="OLF43" s="18"/>
      <c r="OLG43" s="18"/>
      <c r="OLH43" s="18"/>
      <c r="OLI43" s="18"/>
      <c r="OLJ43" s="18"/>
      <c r="OLK43" s="18"/>
      <c r="OLL43" s="18"/>
      <c r="OLM43" s="18"/>
      <c r="OLN43" s="18"/>
      <c r="OLO43" s="18"/>
      <c r="OLP43" s="18"/>
      <c r="OLQ43" s="18"/>
      <c r="OLR43" s="18"/>
      <c r="OLS43" s="18"/>
      <c r="OLT43" s="18"/>
      <c r="OLU43" s="18"/>
      <c r="OLV43" s="18"/>
      <c r="OLW43" s="18"/>
      <c r="OLX43" s="18"/>
      <c r="OLY43" s="18"/>
      <c r="OLZ43" s="18"/>
      <c r="OMA43" s="18"/>
      <c r="OMB43" s="18"/>
      <c r="OMC43" s="18"/>
      <c r="OMD43" s="18"/>
      <c r="OME43" s="18"/>
      <c r="OMF43" s="18"/>
      <c r="OMG43" s="18"/>
      <c r="OMH43" s="18"/>
      <c r="OMI43" s="18"/>
      <c r="OMJ43" s="18"/>
      <c r="OMK43" s="18"/>
      <c r="OML43" s="18"/>
      <c r="OMM43" s="18"/>
      <c r="OMN43" s="18"/>
      <c r="OMO43" s="18"/>
      <c r="OMP43" s="18"/>
      <c r="OMQ43" s="18"/>
      <c r="OMR43" s="18"/>
      <c r="OMS43" s="18"/>
      <c r="OMT43" s="18"/>
      <c r="OMU43" s="18"/>
      <c r="OMV43" s="18"/>
      <c r="OMW43" s="18"/>
      <c r="OMX43" s="18"/>
      <c r="OMY43" s="18"/>
      <c r="OMZ43" s="18"/>
      <c r="ONA43" s="18"/>
      <c r="ONB43" s="18"/>
      <c r="ONC43" s="18"/>
      <c r="OND43" s="18"/>
      <c r="ONE43" s="18"/>
      <c r="ONF43" s="18"/>
      <c r="ONG43" s="18"/>
      <c r="ONH43" s="18"/>
      <c r="ONI43" s="18"/>
      <c r="ONJ43" s="18"/>
      <c r="ONK43" s="18"/>
      <c r="ONL43" s="18"/>
      <c r="ONM43" s="18"/>
      <c r="ONN43" s="18"/>
      <c r="ONO43" s="18"/>
      <c r="ONP43" s="18"/>
      <c r="ONQ43" s="18"/>
      <c r="ONR43" s="18"/>
      <c r="ONS43" s="18"/>
      <c r="ONT43" s="18"/>
      <c r="ONU43" s="18"/>
      <c r="ONV43" s="18"/>
      <c r="ONW43" s="18"/>
      <c r="ONX43" s="18"/>
      <c r="ONY43" s="18"/>
      <c r="ONZ43" s="18"/>
      <c r="OOA43" s="18"/>
      <c r="OOB43" s="18"/>
      <c r="OOC43" s="18"/>
      <c r="OOD43" s="18"/>
      <c r="OOE43" s="18"/>
      <c r="OOF43" s="18"/>
      <c r="OOG43" s="18"/>
      <c r="OOH43" s="18"/>
      <c r="OOI43" s="18"/>
      <c r="OOJ43" s="18"/>
      <c r="OOK43" s="18"/>
      <c r="OOL43" s="18"/>
      <c r="OOM43" s="18"/>
      <c r="OON43" s="18"/>
      <c r="OOO43" s="18"/>
      <c r="OOP43" s="18"/>
      <c r="OOQ43" s="18"/>
      <c r="OOR43" s="18"/>
      <c r="OOS43" s="18"/>
      <c r="OOT43" s="18"/>
      <c r="OOU43" s="18"/>
      <c r="OOV43" s="18"/>
      <c r="OOW43" s="18"/>
      <c r="OOX43" s="18"/>
      <c r="OOY43" s="18"/>
      <c r="OOZ43" s="18"/>
      <c r="OPA43" s="18"/>
      <c r="OPB43" s="18"/>
      <c r="OPC43" s="18"/>
      <c r="OPD43" s="18"/>
      <c r="OPE43" s="18"/>
      <c r="OPF43" s="18"/>
      <c r="OPG43" s="18"/>
      <c r="OPH43" s="18"/>
      <c r="OPI43" s="18"/>
      <c r="OPJ43" s="18"/>
      <c r="OPK43" s="18"/>
      <c r="OPL43" s="18"/>
      <c r="OPM43" s="18"/>
      <c r="OPN43" s="18"/>
      <c r="OPO43" s="18"/>
      <c r="OPP43" s="18"/>
      <c r="OPQ43" s="18"/>
      <c r="OPR43" s="18"/>
      <c r="OPS43" s="18"/>
      <c r="OPT43" s="18"/>
      <c r="OPU43" s="18"/>
      <c r="OPV43" s="18"/>
      <c r="OPW43" s="18"/>
      <c r="OPX43" s="18"/>
      <c r="OPY43" s="18"/>
      <c r="OPZ43" s="18"/>
      <c r="OQA43" s="18"/>
      <c r="OQB43" s="18"/>
      <c r="OQC43" s="18"/>
      <c r="OQD43" s="18"/>
      <c r="OQE43" s="18"/>
      <c r="OQF43" s="18"/>
      <c r="OQG43" s="18"/>
      <c r="OQH43" s="18"/>
      <c r="OQI43" s="18"/>
      <c r="OQJ43" s="18"/>
      <c r="OQK43" s="18"/>
      <c r="OQL43" s="18"/>
      <c r="OQM43" s="18"/>
      <c r="OQN43" s="18"/>
      <c r="OQO43" s="18"/>
      <c r="OQP43" s="18"/>
      <c r="OQQ43" s="18"/>
      <c r="OQR43" s="18"/>
      <c r="OQS43" s="18"/>
      <c r="OQT43" s="18"/>
      <c r="OQU43" s="18"/>
      <c r="OQV43" s="18"/>
      <c r="OQW43" s="18"/>
      <c r="OQX43" s="18"/>
      <c r="OQY43" s="18"/>
      <c r="OQZ43" s="18"/>
      <c r="ORA43" s="18"/>
      <c r="ORB43" s="18"/>
      <c r="ORC43" s="18"/>
      <c r="ORD43" s="18"/>
      <c r="ORE43" s="18"/>
      <c r="ORF43" s="18"/>
      <c r="ORG43" s="18"/>
      <c r="ORH43" s="18"/>
      <c r="ORI43" s="18"/>
      <c r="ORJ43" s="18"/>
      <c r="ORK43" s="18"/>
      <c r="ORL43" s="18"/>
      <c r="ORM43" s="18"/>
      <c r="ORN43" s="18"/>
      <c r="ORO43" s="18"/>
      <c r="ORP43" s="18"/>
      <c r="ORQ43" s="18"/>
      <c r="ORR43" s="18"/>
      <c r="ORS43" s="18"/>
      <c r="ORT43" s="18"/>
      <c r="ORU43" s="18"/>
      <c r="ORV43" s="18"/>
      <c r="ORW43" s="18"/>
      <c r="ORX43" s="18"/>
      <c r="ORY43" s="18"/>
      <c r="ORZ43" s="18"/>
      <c r="OSA43" s="18"/>
      <c r="OSB43" s="18"/>
      <c r="OSC43" s="18"/>
      <c r="OSD43" s="18"/>
      <c r="OSE43" s="18"/>
      <c r="OSF43" s="18"/>
      <c r="OSG43" s="18"/>
      <c r="OSH43" s="18"/>
      <c r="OSI43" s="18"/>
      <c r="OSJ43" s="18"/>
      <c r="OSK43" s="18"/>
      <c r="OSL43" s="18"/>
      <c r="OSM43" s="18"/>
      <c r="OSN43" s="18"/>
      <c r="OSO43" s="18"/>
      <c r="OSP43" s="18"/>
      <c r="OSQ43" s="18"/>
      <c r="OSR43" s="18"/>
      <c r="OSS43" s="18"/>
      <c r="OST43" s="18"/>
      <c r="OSU43" s="18"/>
      <c r="OSV43" s="18"/>
      <c r="OSW43" s="18"/>
      <c r="OSX43" s="18"/>
      <c r="OSY43" s="18"/>
      <c r="OSZ43" s="18"/>
      <c r="OTA43" s="18"/>
      <c r="OTB43" s="18"/>
      <c r="OTC43" s="18"/>
      <c r="OTD43" s="18"/>
      <c r="OTE43" s="18"/>
      <c r="OTF43" s="18"/>
      <c r="OTG43" s="18"/>
      <c r="OTH43" s="18"/>
      <c r="OTI43" s="18"/>
      <c r="OTJ43" s="18"/>
      <c r="OTK43" s="18"/>
      <c r="OTL43" s="18"/>
      <c r="OTM43" s="18"/>
      <c r="OTN43" s="18"/>
      <c r="OTO43" s="18"/>
      <c r="OTP43" s="18"/>
      <c r="OTQ43" s="18"/>
      <c r="OTR43" s="18"/>
      <c r="OTS43" s="18"/>
      <c r="OTT43" s="18"/>
      <c r="OTU43" s="18"/>
      <c r="OTV43" s="18"/>
      <c r="OTW43" s="18"/>
      <c r="OTX43" s="18"/>
      <c r="OTY43" s="18"/>
      <c r="OTZ43" s="18"/>
      <c r="OUA43" s="18"/>
      <c r="OUB43" s="18"/>
      <c r="OUC43" s="18"/>
      <c r="OUD43" s="18"/>
      <c r="OUE43" s="18"/>
      <c r="OUF43" s="18"/>
      <c r="OUG43" s="18"/>
      <c r="OUH43" s="18"/>
      <c r="OUI43" s="18"/>
      <c r="OUJ43" s="18"/>
      <c r="OUK43" s="18"/>
      <c r="OUL43" s="18"/>
      <c r="OUM43" s="18"/>
      <c r="OUN43" s="18"/>
      <c r="OUO43" s="18"/>
      <c r="OUP43" s="18"/>
      <c r="OUQ43" s="18"/>
      <c r="OUR43" s="18"/>
      <c r="OUS43" s="18"/>
      <c r="OUT43" s="18"/>
      <c r="OUU43" s="18"/>
      <c r="OUV43" s="18"/>
      <c r="OUW43" s="18"/>
      <c r="OUX43" s="18"/>
      <c r="OUY43" s="18"/>
      <c r="OUZ43" s="18"/>
      <c r="OVA43" s="18"/>
      <c r="OVB43" s="18"/>
      <c r="OVC43" s="18"/>
      <c r="OVD43" s="18"/>
      <c r="OVE43" s="18"/>
      <c r="OVF43" s="18"/>
      <c r="OVG43" s="18"/>
      <c r="OVH43" s="18"/>
      <c r="OVI43" s="18"/>
      <c r="OVJ43" s="18"/>
      <c r="OVK43" s="18"/>
      <c r="OVL43" s="18"/>
      <c r="OVM43" s="18"/>
      <c r="OVN43" s="18"/>
      <c r="OVO43" s="18"/>
      <c r="OVP43" s="18"/>
      <c r="OVQ43" s="18"/>
      <c r="OVR43" s="18"/>
      <c r="OVS43" s="18"/>
      <c r="OVT43" s="18"/>
      <c r="OVU43" s="18"/>
      <c r="OVV43" s="18"/>
      <c r="OVW43" s="18"/>
      <c r="OVX43" s="18"/>
      <c r="OVY43" s="18"/>
      <c r="OVZ43" s="18"/>
      <c r="OWA43" s="18"/>
      <c r="OWB43" s="18"/>
      <c r="OWC43" s="18"/>
      <c r="OWD43" s="18"/>
      <c r="OWE43" s="18"/>
      <c r="OWF43" s="18"/>
      <c r="OWG43" s="18"/>
      <c r="OWH43" s="18"/>
      <c r="OWI43" s="18"/>
      <c r="OWJ43" s="18"/>
      <c r="OWK43" s="18"/>
      <c r="OWL43" s="18"/>
      <c r="OWM43" s="18"/>
      <c r="OWN43" s="18"/>
      <c r="OWO43" s="18"/>
      <c r="OWP43" s="18"/>
      <c r="OWQ43" s="18"/>
      <c r="OWR43" s="18"/>
      <c r="OWS43" s="18"/>
      <c r="OWT43" s="18"/>
      <c r="OWU43" s="18"/>
      <c r="OWV43" s="18"/>
      <c r="OWW43" s="18"/>
      <c r="OWX43" s="18"/>
      <c r="OWY43" s="18"/>
      <c r="OWZ43" s="18"/>
      <c r="OXA43" s="18"/>
      <c r="OXB43" s="18"/>
      <c r="OXC43" s="18"/>
      <c r="OXD43" s="18"/>
      <c r="OXE43" s="18"/>
      <c r="OXF43" s="18"/>
      <c r="OXG43" s="18"/>
      <c r="OXH43" s="18"/>
      <c r="OXI43" s="18"/>
      <c r="OXJ43" s="18"/>
      <c r="OXK43" s="18"/>
      <c r="OXL43" s="18"/>
      <c r="OXM43" s="18"/>
      <c r="OXN43" s="18"/>
      <c r="OXO43" s="18"/>
      <c r="OXP43" s="18"/>
      <c r="OXQ43" s="18"/>
      <c r="OXR43" s="18"/>
      <c r="OXS43" s="18"/>
      <c r="OXT43" s="18"/>
      <c r="OXU43" s="18"/>
      <c r="OXV43" s="18"/>
      <c r="OXW43" s="18"/>
      <c r="OXX43" s="18"/>
      <c r="OXY43" s="18"/>
      <c r="OXZ43" s="18"/>
      <c r="OYA43" s="18"/>
      <c r="OYB43" s="18"/>
      <c r="OYC43" s="18"/>
      <c r="OYD43" s="18"/>
      <c r="OYE43" s="18"/>
      <c r="OYF43" s="18"/>
      <c r="OYG43" s="18"/>
      <c r="OYH43" s="18"/>
      <c r="OYI43" s="18"/>
      <c r="OYJ43" s="18"/>
      <c r="OYK43" s="18"/>
      <c r="OYL43" s="18"/>
      <c r="OYM43" s="18"/>
      <c r="OYN43" s="18"/>
      <c r="OYO43" s="18"/>
      <c r="OYP43" s="18"/>
      <c r="OYQ43" s="18"/>
      <c r="OYR43" s="18"/>
      <c r="OYS43" s="18"/>
      <c r="OYT43" s="18"/>
      <c r="OYU43" s="18"/>
      <c r="OYV43" s="18"/>
      <c r="OYW43" s="18"/>
      <c r="OYX43" s="18"/>
      <c r="OYY43" s="18"/>
      <c r="OYZ43" s="18"/>
      <c r="OZA43" s="18"/>
      <c r="OZB43" s="18"/>
      <c r="OZC43" s="18"/>
      <c r="OZD43" s="18"/>
      <c r="OZE43" s="18"/>
      <c r="OZF43" s="18"/>
      <c r="OZG43" s="18"/>
      <c r="OZH43" s="18"/>
      <c r="OZI43" s="18"/>
      <c r="OZJ43" s="18"/>
      <c r="OZK43" s="18"/>
      <c r="OZL43" s="18"/>
      <c r="OZM43" s="18"/>
      <c r="OZN43" s="18"/>
      <c r="OZO43" s="18"/>
      <c r="OZP43" s="18"/>
      <c r="OZQ43" s="18"/>
      <c r="OZR43" s="18"/>
      <c r="OZS43" s="18"/>
      <c r="OZT43" s="18"/>
      <c r="OZU43" s="18"/>
      <c r="OZV43" s="18"/>
      <c r="OZW43" s="18"/>
      <c r="OZX43" s="18"/>
      <c r="OZY43" s="18"/>
      <c r="OZZ43" s="18"/>
      <c r="PAA43" s="18"/>
      <c r="PAB43" s="18"/>
      <c r="PAC43" s="18"/>
      <c r="PAD43" s="18"/>
      <c r="PAE43" s="18"/>
      <c r="PAF43" s="18"/>
      <c r="PAG43" s="18"/>
      <c r="PAH43" s="18"/>
      <c r="PAI43" s="18"/>
      <c r="PAJ43" s="18"/>
      <c r="PAK43" s="18"/>
      <c r="PAL43" s="18"/>
      <c r="PAM43" s="18"/>
      <c r="PAN43" s="18"/>
      <c r="PAO43" s="18"/>
      <c r="PAP43" s="18"/>
      <c r="PAQ43" s="18"/>
      <c r="PAR43" s="18"/>
      <c r="PAS43" s="18"/>
      <c r="PAT43" s="18"/>
      <c r="PAU43" s="18"/>
      <c r="PAV43" s="18"/>
      <c r="PAW43" s="18"/>
      <c r="PAX43" s="18"/>
      <c r="PAY43" s="18"/>
      <c r="PAZ43" s="18"/>
      <c r="PBA43" s="18"/>
      <c r="PBB43" s="18"/>
      <c r="PBC43" s="18"/>
      <c r="PBD43" s="18"/>
      <c r="PBE43" s="18"/>
      <c r="PBF43" s="18"/>
      <c r="PBG43" s="18"/>
      <c r="PBH43" s="18"/>
      <c r="PBI43" s="18"/>
      <c r="PBJ43" s="18"/>
      <c r="PBK43" s="18"/>
      <c r="PBL43" s="18"/>
      <c r="PBM43" s="18"/>
      <c r="PBN43" s="18"/>
      <c r="PBO43" s="18"/>
      <c r="PBP43" s="18"/>
      <c r="PBQ43" s="18"/>
      <c r="PBR43" s="18"/>
      <c r="PBS43" s="18"/>
      <c r="PBT43" s="18"/>
      <c r="PBU43" s="18"/>
      <c r="PBV43" s="18"/>
      <c r="PBW43" s="18"/>
      <c r="PBX43" s="18"/>
      <c r="PBY43" s="18"/>
      <c r="PBZ43" s="18"/>
      <c r="PCA43" s="18"/>
      <c r="PCB43" s="18"/>
      <c r="PCC43" s="18"/>
      <c r="PCD43" s="18"/>
      <c r="PCE43" s="18"/>
      <c r="PCF43" s="18"/>
      <c r="PCG43" s="18"/>
      <c r="PCH43" s="18"/>
      <c r="PCI43" s="18"/>
      <c r="PCJ43" s="18"/>
      <c r="PCK43" s="18"/>
      <c r="PCL43" s="18"/>
      <c r="PCM43" s="18"/>
      <c r="PCN43" s="18"/>
      <c r="PCO43" s="18"/>
      <c r="PCP43" s="18"/>
      <c r="PCQ43" s="18"/>
      <c r="PCR43" s="18"/>
      <c r="PCS43" s="18"/>
      <c r="PCT43" s="18"/>
      <c r="PCU43" s="18"/>
      <c r="PCV43" s="18"/>
      <c r="PCW43" s="18"/>
      <c r="PCX43" s="18"/>
      <c r="PCY43" s="18"/>
      <c r="PCZ43" s="18"/>
      <c r="PDA43" s="18"/>
      <c r="PDB43" s="18"/>
      <c r="PDC43" s="18"/>
      <c r="PDD43" s="18"/>
      <c r="PDE43" s="18"/>
      <c r="PDF43" s="18"/>
      <c r="PDG43" s="18"/>
      <c r="PDH43" s="18"/>
      <c r="PDI43" s="18"/>
      <c r="PDJ43" s="18"/>
      <c r="PDK43" s="18"/>
      <c r="PDL43" s="18"/>
      <c r="PDM43" s="18"/>
      <c r="PDN43" s="18"/>
      <c r="PDO43" s="18"/>
      <c r="PDP43" s="18"/>
      <c r="PDQ43" s="18"/>
      <c r="PDR43" s="18"/>
      <c r="PDS43" s="18"/>
      <c r="PDT43" s="18"/>
      <c r="PDU43" s="18"/>
      <c r="PDV43" s="18"/>
      <c r="PDW43" s="18"/>
      <c r="PDX43" s="18"/>
      <c r="PDY43" s="18"/>
      <c r="PDZ43" s="18"/>
      <c r="PEA43" s="18"/>
      <c r="PEB43" s="18"/>
      <c r="PEC43" s="18"/>
      <c r="PED43" s="18"/>
      <c r="PEE43" s="18"/>
      <c r="PEF43" s="18"/>
      <c r="PEG43" s="18"/>
      <c r="PEH43" s="18"/>
      <c r="PEI43" s="18"/>
      <c r="PEJ43" s="18"/>
      <c r="PEK43" s="18"/>
      <c r="PEL43" s="18"/>
      <c r="PEM43" s="18"/>
      <c r="PEN43" s="18"/>
      <c r="PEO43" s="18"/>
      <c r="PEP43" s="18"/>
      <c r="PEQ43" s="18"/>
      <c r="PER43" s="18"/>
      <c r="PES43" s="18"/>
      <c r="PET43" s="18"/>
      <c r="PEU43" s="18"/>
      <c r="PEV43" s="18"/>
      <c r="PEW43" s="18"/>
      <c r="PEX43" s="18"/>
      <c r="PEY43" s="18"/>
      <c r="PEZ43" s="18"/>
      <c r="PFA43" s="18"/>
      <c r="PFB43" s="18"/>
      <c r="PFC43" s="18"/>
      <c r="PFD43" s="18"/>
      <c r="PFE43" s="18"/>
      <c r="PFF43" s="18"/>
      <c r="PFG43" s="18"/>
      <c r="PFH43" s="18"/>
      <c r="PFI43" s="18"/>
      <c r="PFJ43" s="18"/>
      <c r="PFK43" s="18"/>
      <c r="PFL43" s="18"/>
      <c r="PFM43" s="18"/>
      <c r="PFN43" s="18"/>
      <c r="PFO43" s="18"/>
      <c r="PFP43" s="18"/>
      <c r="PFQ43" s="18"/>
      <c r="PFR43" s="18"/>
      <c r="PFS43" s="18"/>
      <c r="PFT43" s="18"/>
      <c r="PFU43" s="18"/>
      <c r="PFV43" s="18"/>
      <c r="PFW43" s="18"/>
      <c r="PFX43" s="18"/>
      <c r="PFY43" s="18"/>
      <c r="PFZ43" s="18"/>
      <c r="PGA43" s="18"/>
      <c r="PGB43" s="18"/>
      <c r="PGC43" s="18"/>
      <c r="PGD43" s="18"/>
      <c r="PGE43" s="18"/>
      <c r="PGF43" s="18"/>
      <c r="PGG43" s="18"/>
      <c r="PGH43" s="18"/>
      <c r="PGI43" s="18"/>
      <c r="PGJ43" s="18"/>
      <c r="PGK43" s="18"/>
      <c r="PGL43" s="18"/>
      <c r="PGM43" s="18"/>
      <c r="PGN43" s="18"/>
      <c r="PGO43" s="18"/>
      <c r="PGP43" s="18"/>
      <c r="PGQ43" s="18"/>
      <c r="PGR43" s="18"/>
      <c r="PGS43" s="18"/>
      <c r="PGT43" s="18"/>
      <c r="PGU43" s="18"/>
      <c r="PGV43" s="18"/>
      <c r="PGW43" s="18"/>
      <c r="PGX43" s="18"/>
      <c r="PGY43" s="18"/>
      <c r="PGZ43" s="18"/>
      <c r="PHA43" s="18"/>
      <c r="PHB43" s="18"/>
      <c r="PHC43" s="18"/>
      <c r="PHD43" s="18"/>
      <c r="PHE43" s="18"/>
      <c r="PHF43" s="18"/>
      <c r="PHG43" s="18"/>
      <c r="PHH43" s="18"/>
      <c r="PHI43" s="18"/>
      <c r="PHJ43" s="18"/>
      <c r="PHK43" s="18"/>
      <c r="PHL43" s="18"/>
      <c r="PHM43" s="18"/>
      <c r="PHN43" s="18"/>
      <c r="PHO43" s="18"/>
      <c r="PHP43" s="18"/>
      <c r="PHQ43" s="18"/>
      <c r="PHR43" s="18"/>
      <c r="PHS43" s="18"/>
      <c r="PHT43" s="18"/>
      <c r="PHU43" s="18"/>
      <c r="PHV43" s="18"/>
      <c r="PHW43" s="18"/>
      <c r="PHX43" s="18"/>
      <c r="PHY43" s="18"/>
      <c r="PHZ43" s="18"/>
      <c r="PIA43" s="18"/>
      <c r="PIB43" s="18"/>
      <c r="PIC43" s="18"/>
      <c r="PID43" s="18"/>
      <c r="PIE43" s="18"/>
      <c r="PIF43" s="18"/>
      <c r="PIG43" s="18"/>
      <c r="PIH43" s="18"/>
      <c r="PII43" s="18"/>
      <c r="PIJ43" s="18"/>
      <c r="PIK43" s="18"/>
      <c r="PIL43" s="18"/>
      <c r="PIM43" s="18"/>
      <c r="PIN43" s="18"/>
      <c r="PIO43" s="18"/>
      <c r="PIP43" s="18"/>
      <c r="PIQ43" s="18"/>
      <c r="PIR43" s="18"/>
      <c r="PIS43" s="18"/>
      <c r="PIT43" s="18"/>
      <c r="PIU43" s="18"/>
      <c r="PIV43" s="18"/>
      <c r="PIW43" s="18"/>
      <c r="PIX43" s="18"/>
      <c r="PIY43" s="18"/>
      <c r="PIZ43" s="18"/>
      <c r="PJA43" s="18"/>
      <c r="PJB43" s="18"/>
      <c r="PJC43" s="18"/>
      <c r="PJD43" s="18"/>
      <c r="PJE43" s="18"/>
      <c r="PJF43" s="18"/>
      <c r="PJG43" s="18"/>
      <c r="PJH43" s="18"/>
      <c r="PJI43" s="18"/>
      <c r="PJJ43" s="18"/>
      <c r="PJK43" s="18"/>
      <c r="PJL43" s="18"/>
      <c r="PJM43" s="18"/>
      <c r="PJN43" s="18"/>
      <c r="PJO43" s="18"/>
      <c r="PJP43" s="18"/>
      <c r="PJQ43" s="18"/>
      <c r="PJR43" s="18"/>
      <c r="PJS43" s="18"/>
      <c r="PJT43" s="18"/>
      <c r="PJU43" s="18"/>
      <c r="PJV43" s="18"/>
      <c r="PJW43" s="18"/>
      <c r="PJX43" s="18"/>
      <c r="PJY43" s="18"/>
      <c r="PJZ43" s="18"/>
      <c r="PKA43" s="18"/>
      <c r="PKB43" s="18"/>
      <c r="PKC43" s="18"/>
      <c r="PKD43" s="18"/>
      <c r="PKE43" s="18"/>
      <c r="PKF43" s="18"/>
      <c r="PKG43" s="18"/>
      <c r="PKH43" s="18"/>
      <c r="PKI43" s="18"/>
      <c r="PKJ43" s="18"/>
      <c r="PKK43" s="18"/>
      <c r="PKL43" s="18"/>
      <c r="PKM43" s="18"/>
      <c r="PKN43" s="18"/>
      <c r="PKO43" s="18"/>
      <c r="PKP43" s="18"/>
      <c r="PKQ43" s="18"/>
      <c r="PKR43" s="18"/>
      <c r="PKS43" s="18"/>
      <c r="PKT43" s="18"/>
      <c r="PKU43" s="18"/>
      <c r="PKV43" s="18"/>
      <c r="PKW43" s="18"/>
      <c r="PKX43" s="18"/>
      <c r="PKY43" s="18"/>
      <c r="PKZ43" s="18"/>
      <c r="PLA43" s="18"/>
      <c r="PLB43" s="18"/>
      <c r="PLC43" s="18"/>
      <c r="PLD43" s="18"/>
      <c r="PLE43" s="18"/>
      <c r="PLF43" s="18"/>
      <c r="PLG43" s="18"/>
      <c r="PLH43" s="18"/>
      <c r="PLI43" s="18"/>
      <c r="PLJ43" s="18"/>
      <c r="PLK43" s="18"/>
      <c r="PLL43" s="18"/>
      <c r="PLM43" s="18"/>
      <c r="PLN43" s="18"/>
      <c r="PLO43" s="18"/>
      <c r="PLP43" s="18"/>
      <c r="PLQ43" s="18"/>
      <c r="PLR43" s="18"/>
      <c r="PLS43" s="18"/>
      <c r="PLT43" s="18"/>
      <c r="PLU43" s="18"/>
      <c r="PLV43" s="18"/>
      <c r="PLW43" s="18"/>
      <c r="PLX43" s="18"/>
      <c r="PLY43" s="18"/>
      <c r="PLZ43" s="18"/>
      <c r="PMA43" s="18"/>
      <c r="PMB43" s="18"/>
      <c r="PMC43" s="18"/>
      <c r="PMD43" s="18"/>
      <c r="PME43" s="18"/>
      <c r="PMF43" s="18"/>
      <c r="PMG43" s="18"/>
      <c r="PMH43" s="18"/>
      <c r="PMI43" s="18"/>
      <c r="PMJ43" s="18"/>
      <c r="PMK43" s="18"/>
      <c r="PML43" s="18"/>
      <c r="PMM43" s="18"/>
      <c r="PMN43" s="18"/>
      <c r="PMO43" s="18"/>
      <c r="PMP43" s="18"/>
      <c r="PMQ43" s="18"/>
      <c r="PMR43" s="18"/>
      <c r="PMS43" s="18"/>
      <c r="PMT43" s="18"/>
      <c r="PMU43" s="18"/>
      <c r="PMV43" s="18"/>
      <c r="PMW43" s="18"/>
      <c r="PMX43" s="18"/>
      <c r="PMY43" s="18"/>
      <c r="PMZ43" s="18"/>
      <c r="PNA43" s="18"/>
      <c r="PNB43" s="18"/>
      <c r="PNC43" s="18"/>
      <c r="PND43" s="18"/>
      <c r="PNE43" s="18"/>
      <c r="PNF43" s="18"/>
      <c r="PNG43" s="18"/>
      <c r="PNH43" s="18"/>
      <c r="PNI43" s="18"/>
      <c r="PNJ43" s="18"/>
      <c r="PNK43" s="18"/>
      <c r="PNL43" s="18"/>
      <c r="PNM43" s="18"/>
      <c r="PNN43" s="18"/>
      <c r="PNO43" s="18"/>
      <c r="PNP43" s="18"/>
      <c r="PNQ43" s="18"/>
      <c r="PNR43" s="18"/>
      <c r="PNS43" s="18"/>
      <c r="PNT43" s="18"/>
      <c r="PNU43" s="18"/>
      <c r="PNV43" s="18"/>
      <c r="PNW43" s="18"/>
      <c r="PNX43" s="18"/>
      <c r="PNY43" s="18"/>
      <c r="PNZ43" s="18"/>
      <c r="POA43" s="18"/>
      <c r="POB43" s="18"/>
      <c r="POC43" s="18"/>
      <c r="POD43" s="18"/>
      <c r="POE43" s="18"/>
      <c r="POF43" s="18"/>
      <c r="POG43" s="18"/>
      <c r="POH43" s="18"/>
      <c r="POI43" s="18"/>
      <c r="POJ43" s="18"/>
      <c r="POK43" s="18"/>
      <c r="POL43" s="18"/>
      <c r="POM43" s="18"/>
      <c r="PON43" s="18"/>
      <c r="POO43" s="18"/>
      <c r="POP43" s="18"/>
      <c r="POQ43" s="18"/>
      <c r="POR43" s="18"/>
      <c r="POS43" s="18"/>
      <c r="POT43" s="18"/>
      <c r="POU43" s="18"/>
      <c r="POV43" s="18"/>
      <c r="POW43" s="18"/>
      <c r="POX43" s="18"/>
      <c r="POY43" s="18"/>
      <c r="POZ43" s="18"/>
      <c r="PPA43" s="18"/>
      <c r="PPB43" s="18"/>
      <c r="PPC43" s="18"/>
      <c r="PPD43" s="18"/>
      <c r="PPE43" s="18"/>
      <c r="PPF43" s="18"/>
      <c r="PPG43" s="18"/>
      <c r="PPH43" s="18"/>
      <c r="PPI43" s="18"/>
      <c r="PPJ43" s="18"/>
      <c r="PPK43" s="18"/>
      <c r="PPL43" s="18"/>
      <c r="PPM43" s="18"/>
      <c r="PPN43" s="18"/>
      <c r="PPO43" s="18"/>
      <c r="PPP43" s="18"/>
      <c r="PPQ43" s="18"/>
      <c r="PPR43" s="18"/>
      <c r="PPS43" s="18"/>
      <c r="PPT43" s="18"/>
      <c r="PPU43" s="18"/>
      <c r="PPV43" s="18"/>
      <c r="PPW43" s="18"/>
      <c r="PPX43" s="18"/>
      <c r="PPY43" s="18"/>
      <c r="PPZ43" s="18"/>
      <c r="PQA43" s="18"/>
      <c r="PQB43" s="18"/>
      <c r="PQC43" s="18"/>
      <c r="PQD43" s="18"/>
      <c r="PQE43" s="18"/>
      <c r="PQF43" s="18"/>
      <c r="PQG43" s="18"/>
      <c r="PQH43" s="18"/>
      <c r="PQI43" s="18"/>
      <c r="PQJ43" s="18"/>
      <c r="PQK43" s="18"/>
      <c r="PQL43" s="18"/>
      <c r="PQM43" s="18"/>
      <c r="PQN43" s="18"/>
      <c r="PQO43" s="18"/>
      <c r="PQP43" s="18"/>
      <c r="PQQ43" s="18"/>
      <c r="PQR43" s="18"/>
      <c r="PQS43" s="18"/>
      <c r="PQT43" s="18"/>
      <c r="PQU43" s="18"/>
      <c r="PQV43" s="18"/>
      <c r="PQW43" s="18"/>
      <c r="PQX43" s="18"/>
      <c r="PQY43" s="18"/>
      <c r="PQZ43" s="18"/>
      <c r="PRA43" s="18"/>
      <c r="PRB43" s="18"/>
      <c r="PRC43" s="18"/>
      <c r="PRD43" s="18"/>
      <c r="PRE43" s="18"/>
      <c r="PRF43" s="18"/>
      <c r="PRG43" s="18"/>
      <c r="PRH43" s="18"/>
      <c r="PRI43" s="18"/>
      <c r="PRJ43" s="18"/>
      <c r="PRK43" s="18"/>
      <c r="PRL43" s="18"/>
      <c r="PRM43" s="18"/>
      <c r="PRN43" s="18"/>
      <c r="PRO43" s="18"/>
      <c r="PRP43" s="18"/>
      <c r="PRQ43" s="18"/>
      <c r="PRR43" s="18"/>
      <c r="PRS43" s="18"/>
      <c r="PRT43" s="18"/>
      <c r="PRU43" s="18"/>
      <c r="PRV43" s="18"/>
      <c r="PRW43" s="18"/>
      <c r="PRX43" s="18"/>
      <c r="PRY43" s="18"/>
      <c r="PRZ43" s="18"/>
      <c r="PSA43" s="18"/>
      <c r="PSB43" s="18"/>
      <c r="PSC43" s="18"/>
      <c r="PSD43" s="18"/>
      <c r="PSE43" s="18"/>
      <c r="PSF43" s="18"/>
      <c r="PSG43" s="18"/>
      <c r="PSH43" s="18"/>
      <c r="PSI43" s="18"/>
      <c r="PSJ43" s="18"/>
      <c r="PSK43" s="18"/>
      <c r="PSL43" s="18"/>
      <c r="PSM43" s="18"/>
      <c r="PSN43" s="18"/>
      <c r="PSO43" s="18"/>
      <c r="PSP43" s="18"/>
      <c r="PSQ43" s="18"/>
      <c r="PSR43" s="18"/>
      <c r="PSS43" s="18"/>
      <c r="PST43" s="18"/>
      <c r="PSU43" s="18"/>
      <c r="PSV43" s="18"/>
      <c r="PSW43" s="18"/>
      <c r="PSX43" s="18"/>
      <c r="PSY43" s="18"/>
      <c r="PSZ43" s="18"/>
      <c r="PTA43" s="18"/>
      <c r="PTB43" s="18"/>
      <c r="PTC43" s="18"/>
      <c r="PTD43" s="18"/>
      <c r="PTE43" s="18"/>
      <c r="PTF43" s="18"/>
      <c r="PTG43" s="18"/>
      <c r="PTH43" s="18"/>
      <c r="PTI43" s="18"/>
      <c r="PTJ43" s="18"/>
      <c r="PTK43" s="18"/>
      <c r="PTL43" s="18"/>
      <c r="PTM43" s="18"/>
      <c r="PTN43" s="18"/>
      <c r="PTO43" s="18"/>
      <c r="PTP43" s="18"/>
      <c r="PTQ43" s="18"/>
      <c r="PTR43" s="18"/>
      <c r="PTS43" s="18"/>
      <c r="PTT43" s="18"/>
      <c r="PTU43" s="18"/>
      <c r="PTV43" s="18"/>
      <c r="PTW43" s="18"/>
      <c r="PTX43" s="18"/>
      <c r="PTY43" s="18"/>
      <c r="PTZ43" s="18"/>
      <c r="PUA43" s="18"/>
      <c r="PUB43" s="18"/>
      <c r="PUC43" s="18"/>
      <c r="PUD43" s="18"/>
      <c r="PUE43" s="18"/>
      <c r="PUF43" s="18"/>
      <c r="PUG43" s="18"/>
      <c r="PUH43" s="18"/>
      <c r="PUI43" s="18"/>
      <c r="PUJ43" s="18"/>
      <c r="PUK43" s="18"/>
      <c r="PUL43" s="18"/>
      <c r="PUM43" s="18"/>
      <c r="PUN43" s="18"/>
      <c r="PUO43" s="18"/>
      <c r="PUP43" s="18"/>
      <c r="PUQ43" s="18"/>
      <c r="PUR43" s="18"/>
      <c r="PUS43" s="18"/>
      <c r="PUT43" s="18"/>
      <c r="PUU43" s="18"/>
      <c r="PUV43" s="18"/>
      <c r="PUW43" s="18"/>
      <c r="PUX43" s="18"/>
      <c r="PUY43" s="18"/>
      <c r="PUZ43" s="18"/>
      <c r="PVA43" s="18"/>
      <c r="PVB43" s="18"/>
      <c r="PVC43" s="18"/>
      <c r="PVD43" s="18"/>
      <c r="PVE43" s="18"/>
      <c r="PVF43" s="18"/>
      <c r="PVG43" s="18"/>
      <c r="PVH43" s="18"/>
      <c r="PVI43" s="18"/>
      <c r="PVJ43" s="18"/>
      <c r="PVK43" s="18"/>
      <c r="PVL43" s="18"/>
      <c r="PVM43" s="18"/>
      <c r="PVN43" s="18"/>
      <c r="PVO43" s="18"/>
      <c r="PVP43" s="18"/>
      <c r="PVQ43" s="18"/>
      <c r="PVR43" s="18"/>
      <c r="PVS43" s="18"/>
      <c r="PVT43" s="18"/>
      <c r="PVU43" s="18"/>
      <c r="PVV43" s="18"/>
      <c r="PVW43" s="18"/>
      <c r="PVX43" s="18"/>
      <c r="PVY43" s="18"/>
      <c r="PVZ43" s="18"/>
      <c r="PWA43" s="18"/>
      <c r="PWB43" s="18"/>
      <c r="PWC43" s="18"/>
      <c r="PWD43" s="18"/>
      <c r="PWE43" s="18"/>
      <c r="PWF43" s="18"/>
      <c r="PWG43" s="18"/>
      <c r="PWH43" s="18"/>
      <c r="PWI43" s="18"/>
      <c r="PWJ43" s="18"/>
      <c r="PWK43" s="18"/>
      <c r="PWL43" s="18"/>
      <c r="PWM43" s="18"/>
      <c r="PWN43" s="18"/>
      <c r="PWO43" s="18"/>
      <c r="PWP43" s="18"/>
      <c r="PWQ43" s="18"/>
      <c r="PWR43" s="18"/>
      <c r="PWS43" s="18"/>
      <c r="PWT43" s="18"/>
      <c r="PWU43" s="18"/>
      <c r="PWV43" s="18"/>
      <c r="PWW43" s="18"/>
      <c r="PWX43" s="18"/>
      <c r="PWY43" s="18"/>
      <c r="PWZ43" s="18"/>
      <c r="PXA43" s="18"/>
      <c r="PXB43" s="18"/>
      <c r="PXC43" s="18"/>
      <c r="PXD43" s="18"/>
      <c r="PXE43" s="18"/>
      <c r="PXF43" s="18"/>
      <c r="PXG43" s="18"/>
      <c r="PXH43" s="18"/>
      <c r="PXI43" s="18"/>
      <c r="PXJ43" s="18"/>
      <c r="PXK43" s="18"/>
      <c r="PXL43" s="18"/>
      <c r="PXM43" s="18"/>
      <c r="PXN43" s="18"/>
      <c r="PXO43" s="18"/>
      <c r="PXP43" s="18"/>
      <c r="PXQ43" s="18"/>
      <c r="PXR43" s="18"/>
      <c r="PXS43" s="18"/>
      <c r="PXT43" s="18"/>
      <c r="PXU43" s="18"/>
      <c r="PXV43" s="18"/>
      <c r="PXW43" s="18"/>
      <c r="PXX43" s="18"/>
      <c r="PXY43" s="18"/>
      <c r="PXZ43" s="18"/>
      <c r="PYA43" s="18"/>
      <c r="PYB43" s="18"/>
      <c r="PYC43" s="18"/>
      <c r="PYD43" s="18"/>
      <c r="PYE43" s="18"/>
      <c r="PYF43" s="18"/>
      <c r="PYG43" s="18"/>
      <c r="PYH43" s="18"/>
      <c r="PYI43" s="18"/>
      <c r="PYJ43" s="18"/>
      <c r="PYK43" s="18"/>
      <c r="PYL43" s="18"/>
      <c r="PYM43" s="18"/>
      <c r="PYN43" s="18"/>
      <c r="PYO43" s="18"/>
      <c r="PYP43" s="18"/>
      <c r="PYQ43" s="18"/>
      <c r="PYR43" s="18"/>
      <c r="PYS43" s="18"/>
      <c r="PYT43" s="18"/>
      <c r="PYU43" s="18"/>
      <c r="PYV43" s="18"/>
      <c r="PYW43" s="18"/>
      <c r="PYX43" s="18"/>
      <c r="PYY43" s="18"/>
      <c r="PYZ43" s="18"/>
      <c r="PZA43" s="18"/>
      <c r="PZB43" s="18"/>
      <c r="PZC43" s="18"/>
      <c r="PZD43" s="18"/>
      <c r="PZE43" s="18"/>
      <c r="PZF43" s="18"/>
      <c r="PZG43" s="18"/>
      <c r="PZH43" s="18"/>
      <c r="PZI43" s="18"/>
      <c r="PZJ43" s="18"/>
      <c r="PZK43" s="18"/>
      <c r="PZL43" s="18"/>
      <c r="PZM43" s="18"/>
      <c r="PZN43" s="18"/>
      <c r="PZO43" s="18"/>
      <c r="PZP43" s="18"/>
      <c r="PZQ43" s="18"/>
      <c r="PZR43" s="18"/>
      <c r="PZS43" s="18"/>
      <c r="PZT43" s="18"/>
      <c r="PZU43" s="18"/>
      <c r="PZV43" s="18"/>
      <c r="PZW43" s="18"/>
      <c r="PZX43" s="18"/>
      <c r="PZY43" s="18"/>
      <c r="PZZ43" s="18"/>
      <c r="QAA43" s="18"/>
      <c r="QAB43" s="18"/>
      <c r="QAC43" s="18"/>
      <c r="QAD43" s="18"/>
      <c r="QAE43" s="18"/>
      <c r="QAF43" s="18"/>
      <c r="QAG43" s="18"/>
      <c r="QAH43" s="18"/>
      <c r="QAI43" s="18"/>
      <c r="QAJ43" s="18"/>
      <c r="QAK43" s="18"/>
      <c r="QAL43" s="18"/>
      <c r="QAM43" s="18"/>
      <c r="QAN43" s="18"/>
      <c r="QAO43" s="18"/>
      <c r="QAP43" s="18"/>
      <c r="QAQ43" s="18"/>
      <c r="QAR43" s="18"/>
      <c r="QAS43" s="18"/>
      <c r="QAT43" s="18"/>
      <c r="QAU43" s="18"/>
      <c r="QAV43" s="18"/>
      <c r="QAW43" s="18"/>
      <c r="QAX43" s="18"/>
      <c r="QAY43" s="18"/>
      <c r="QAZ43" s="18"/>
      <c r="QBA43" s="18"/>
      <c r="QBB43" s="18"/>
      <c r="QBC43" s="18"/>
      <c r="QBD43" s="18"/>
      <c r="QBE43" s="18"/>
      <c r="QBF43" s="18"/>
      <c r="QBG43" s="18"/>
      <c r="QBH43" s="18"/>
      <c r="QBI43" s="18"/>
      <c r="QBJ43" s="18"/>
      <c r="QBK43" s="18"/>
      <c r="QBL43" s="18"/>
      <c r="QBM43" s="18"/>
      <c r="QBN43" s="18"/>
      <c r="QBO43" s="18"/>
      <c r="QBP43" s="18"/>
      <c r="QBQ43" s="18"/>
      <c r="QBR43" s="18"/>
      <c r="QBS43" s="18"/>
      <c r="QBT43" s="18"/>
      <c r="QBU43" s="18"/>
      <c r="QBV43" s="18"/>
      <c r="QBW43" s="18"/>
      <c r="QBX43" s="18"/>
      <c r="QBY43" s="18"/>
      <c r="QBZ43" s="18"/>
      <c r="QCA43" s="18"/>
      <c r="QCB43" s="18"/>
      <c r="QCC43" s="18"/>
      <c r="QCD43" s="18"/>
      <c r="QCE43" s="18"/>
      <c r="QCF43" s="18"/>
      <c r="QCG43" s="18"/>
      <c r="QCH43" s="18"/>
      <c r="QCI43" s="18"/>
      <c r="QCJ43" s="18"/>
      <c r="QCK43" s="18"/>
      <c r="QCL43" s="18"/>
      <c r="QCM43" s="18"/>
      <c r="QCN43" s="18"/>
      <c r="QCO43" s="18"/>
      <c r="QCP43" s="18"/>
      <c r="QCQ43" s="18"/>
      <c r="QCR43" s="18"/>
      <c r="QCS43" s="18"/>
      <c r="QCT43" s="18"/>
      <c r="QCU43" s="18"/>
      <c r="QCV43" s="18"/>
      <c r="QCW43" s="18"/>
      <c r="QCX43" s="18"/>
      <c r="QCY43" s="18"/>
      <c r="QCZ43" s="18"/>
      <c r="QDA43" s="18"/>
      <c r="QDB43" s="18"/>
      <c r="QDC43" s="18"/>
      <c r="QDD43" s="18"/>
      <c r="QDE43" s="18"/>
      <c r="QDF43" s="18"/>
      <c r="QDG43" s="18"/>
      <c r="QDH43" s="18"/>
      <c r="QDI43" s="18"/>
      <c r="QDJ43" s="18"/>
      <c r="QDK43" s="18"/>
      <c r="QDL43" s="18"/>
      <c r="QDM43" s="18"/>
      <c r="QDN43" s="18"/>
      <c r="QDO43" s="18"/>
      <c r="QDP43" s="18"/>
      <c r="QDQ43" s="18"/>
      <c r="QDR43" s="18"/>
      <c r="QDS43" s="18"/>
      <c r="QDT43" s="18"/>
      <c r="QDU43" s="18"/>
      <c r="QDV43" s="18"/>
      <c r="QDW43" s="18"/>
      <c r="QDX43" s="18"/>
      <c r="QDY43" s="18"/>
      <c r="QDZ43" s="18"/>
      <c r="QEA43" s="18"/>
      <c r="QEB43" s="18"/>
      <c r="QEC43" s="18"/>
      <c r="QED43" s="18"/>
      <c r="QEE43" s="18"/>
      <c r="QEF43" s="18"/>
      <c r="QEG43" s="18"/>
      <c r="QEH43" s="18"/>
      <c r="QEI43" s="18"/>
      <c r="QEJ43" s="18"/>
      <c r="QEK43" s="18"/>
      <c r="QEL43" s="18"/>
      <c r="QEM43" s="18"/>
      <c r="QEN43" s="18"/>
      <c r="QEO43" s="18"/>
      <c r="QEP43" s="18"/>
      <c r="QEQ43" s="18"/>
      <c r="QER43" s="18"/>
      <c r="QES43" s="18"/>
      <c r="QET43" s="18"/>
      <c r="QEU43" s="18"/>
      <c r="QEV43" s="18"/>
      <c r="QEW43" s="18"/>
      <c r="QEX43" s="18"/>
      <c r="QEY43" s="18"/>
      <c r="QEZ43" s="18"/>
      <c r="QFA43" s="18"/>
      <c r="QFB43" s="18"/>
      <c r="QFC43" s="18"/>
      <c r="QFD43" s="18"/>
      <c r="QFE43" s="18"/>
      <c r="QFF43" s="18"/>
      <c r="QFG43" s="18"/>
      <c r="QFH43" s="18"/>
      <c r="QFI43" s="18"/>
      <c r="QFJ43" s="18"/>
      <c r="QFK43" s="18"/>
      <c r="QFL43" s="18"/>
      <c r="QFM43" s="18"/>
      <c r="QFN43" s="18"/>
      <c r="QFO43" s="18"/>
      <c r="QFP43" s="18"/>
      <c r="QFQ43" s="18"/>
      <c r="QFR43" s="18"/>
      <c r="QFS43" s="18"/>
      <c r="QFT43" s="18"/>
      <c r="QFU43" s="18"/>
      <c r="QFV43" s="18"/>
      <c r="QFW43" s="18"/>
      <c r="QFX43" s="18"/>
      <c r="QFY43" s="18"/>
      <c r="QFZ43" s="18"/>
      <c r="QGA43" s="18"/>
      <c r="QGB43" s="18"/>
      <c r="QGC43" s="18"/>
      <c r="QGD43" s="18"/>
      <c r="QGE43" s="18"/>
      <c r="QGF43" s="18"/>
      <c r="QGG43" s="18"/>
      <c r="QGH43" s="18"/>
      <c r="QGI43" s="18"/>
      <c r="QGJ43" s="18"/>
      <c r="QGK43" s="18"/>
      <c r="QGL43" s="18"/>
      <c r="QGM43" s="18"/>
      <c r="QGN43" s="18"/>
      <c r="QGO43" s="18"/>
      <c r="QGP43" s="18"/>
      <c r="QGQ43" s="18"/>
      <c r="QGR43" s="18"/>
      <c r="QGS43" s="18"/>
      <c r="QGT43" s="18"/>
      <c r="QGU43" s="18"/>
      <c r="QGV43" s="18"/>
      <c r="QGW43" s="18"/>
      <c r="QGX43" s="18"/>
      <c r="QGY43" s="18"/>
      <c r="QGZ43" s="18"/>
      <c r="QHA43" s="18"/>
      <c r="QHB43" s="18"/>
      <c r="QHC43" s="18"/>
      <c r="QHD43" s="18"/>
      <c r="QHE43" s="18"/>
      <c r="QHF43" s="18"/>
      <c r="QHG43" s="18"/>
      <c r="QHH43" s="18"/>
      <c r="QHI43" s="18"/>
      <c r="QHJ43" s="18"/>
      <c r="QHK43" s="18"/>
      <c r="QHL43" s="18"/>
      <c r="QHM43" s="18"/>
      <c r="QHN43" s="18"/>
      <c r="QHO43" s="18"/>
      <c r="QHP43" s="18"/>
      <c r="QHQ43" s="18"/>
      <c r="QHR43" s="18"/>
      <c r="QHS43" s="18"/>
      <c r="QHT43" s="18"/>
      <c r="QHU43" s="18"/>
      <c r="QHV43" s="18"/>
      <c r="QHW43" s="18"/>
      <c r="QHX43" s="18"/>
      <c r="QHY43" s="18"/>
      <c r="QHZ43" s="18"/>
      <c r="QIA43" s="18"/>
      <c r="QIB43" s="18"/>
      <c r="QIC43" s="18"/>
      <c r="QID43" s="18"/>
      <c r="QIE43" s="18"/>
      <c r="QIF43" s="18"/>
      <c r="QIG43" s="18"/>
      <c r="QIH43" s="18"/>
      <c r="QII43" s="18"/>
      <c r="QIJ43" s="18"/>
      <c r="QIK43" s="18"/>
      <c r="QIL43" s="18"/>
      <c r="QIM43" s="18"/>
      <c r="QIN43" s="18"/>
      <c r="QIO43" s="18"/>
      <c r="QIP43" s="18"/>
      <c r="QIQ43" s="18"/>
      <c r="QIR43" s="18"/>
      <c r="QIS43" s="18"/>
      <c r="QIT43" s="18"/>
      <c r="QIU43" s="18"/>
      <c r="QIV43" s="18"/>
      <c r="QIW43" s="18"/>
      <c r="QIX43" s="18"/>
      <c r="QIY43" s="18"/>
      <c r="QIZ43" s="18"/>
      <c r="QJA43" s="18"/>
      <c r="QJB43" s="18"/>
      <c r="QJC43" s="18"/>
      <c r="QJD43" s="18"/>
      <c r="QJE43" s="18"/>
      <c r="QJF43" s="18"/>
      <c r="QJG43" s="18"/>
      <c r="QJH43" s="18"/>
      <c r="QJI43" s="18"/>
      <c r="QJJ43" s="18"/>
      <c r="QJK43" s="18"/>
      <c r="QJL43" s="18"/>
      <c r="QJM43" s="18"/>
      <c r="QJN43" s="18"/>
      <c r="QJO43" s="18"/>
      <c r="QJP43" s="18"/>
      <c r="QJQ43" s="18"/>
      <c r="QJR43" s="18"/>
      <c r="QJS43" s="18"/>
      <c r="QJT43" s="18"/>
      <c r="QJU43" s="18"/>
      <c r="QJV43" s="18"/>
      <c r="QJW43" s="18"/>
      <c r="QJX43" s="18"/>
      <c r="QJY43" s="18"/>
      <c r="QJZ43" s="18"/>
      <c r="QKA43" s="18"/>
      <c r="QKB43" s="18"/>
      <c r="QKC43" s="18"/>
      <c r="QKD43" s="18"/>
      <c r="QKE43" s="18"/>
      <c r="QKF43" s="18"/>
      <c r="QKG43" s="18"/>
      <c r="QKH43" s="18"/>
      <c r="QKI43" s="18"/>
      <c r="QKJ43" s="18"/>
      <c r="QKK43" s="18"/>
      <c r="QKL43" s="18"/>
      <c r="QKM43" s="18"/>
      <c r="QKN43" s="18"/>
      <c r="QKO43" s="18"/>
      <c r="QKP43" s="18"/>
      <c r="QKQ43" s="18"/>
      <c r="QKR43" s="18"/>
      <c r="QKS43" s="18"/>
      <c r="QKT43" s="18"/>
      <c r="QKU43" s="18"/>
      <c r="QKV43" s="18"/>
      <c r="QKW43" s="18"/>
      <c r="QKX43" s="18"/>
      <c r="QKY43" s="18"/>
      <c r="QKZ43" s="18"/>
      <c r="QLA43" s="18"/>
      <c r="QLB43" s="18"/>
      <c r="QLC43" s="18"/>
      <c r="QLD43" s="18"/>
      <c r="QLE43" s="18"/>
      <c r="QLF43" s="18"/>
      <c r="QLG43" s="18"/>
      <c r="QLH43" s="18"/>
      <c r="QLI43" s="18"/>
      <c r="QLJ43" s="18"/>
      <c r="QLK43" s="18"/>
      <c r="QLL43" s="18"/>
      <c r="QLM43" s="18"/>
      <c r="QLN43" s="18"/>
      <c r="QLO43" s="18"/>
      <c r="QLP43" s="18"/>
      <c r="QLQ43" s="18"/>
      <c r="QLR43" s="18"/>
      <c r="QLS43" s="18"/>
      <c r="QLT43" s="18"/>
      <c r="QLU43" s="18"/>
      <c r="QLV43" s="18"/>
      <c r="QLW43" s="18"/>
      <c r="QLX43" s="18"/>
      <c r="QLY43" s="18"/>
      <c r="QLZ43" s="18"/>
      <c r="QMA43" s="18"/>
      <c r="QMB43" s="18"/>
      <c r="QMC43" s="18"/>
      <c r="QMD43" s="18"/>
      <c r="QME43" s="18"/>
      <c r="QMF43" s="18"/>
      <c r="QMG43" s="18"/>
      <c r="QMH43" s="18"/>
      <c r="QMI43" s="18"/>
      <c r="QMJ43" s="18"/>
      <c r="QMK43" s="18"/>
      <c r="QML43" s="18"/>
      <c r="QMM43" s="18"/>
      <c r="QMN43" s="18"/>
      <c r="QMO43" s="18"/>
      <c r="QMP43" s="18"/>
      <c r="QMQ43" s="18"/>
      <c r="QMR43" s="18"/>
      <c r="QMS43" s="18"/>
      <c r="QMT43" s="18"/>
      <c r="QMU43" s="18"/>
      <c r="QMV43" s="18"/>
      <c r="QMW43" s="18"/>
      <c r="QMX43" s="18"/>
      <c r="QMY43" s="18"/>
      <c r="QMZ43" s="18"/>
      <c r="QNA43" s="18"/>
      <c r="QNB43" s="18"/>
      <c r="QNC43" s="18"/>
      <c r="QND43" s="18"/>
      <c r="QNE43" s="18"/>
      <c r="QNF43" s="18"/>
      <c r="QNG43" s="18"/>
      <c r="QNH43" s="18"/>
      <c r="QNI43" s="18"/>
      <c r="QNJ43" s="18"/>
      <c r="QNK43" s="18"/>
      <c r="QNL43" s="18"/>
      <c r="QNM43" s="18"/>
      <c r="QNN43" s="18"/>
      <c r="QNO43" s="18"/>
      <c r="QNP43" s="18"/>
      <c r="QNQ43" s="18"/>
      <c r="QNR43" s="18"/>
      <c r="QNS43" s="18"/>
      <c r="QNT43" s="18"/>
      <c r="QNU43" s="18"/>
      <c r="QNV43" s="18"/>
      <c r="QNW43" s="18"/>
      <c r="QNX43" s="18"/>
      <c r="QNY43" s="18"/>
      <c r="QNZ43" s="18"/>
      <c r="QOA43" s="18"/>
      <c r="QOB43" s="18"/>
      <c r="QOC43" s="18"/>
      <c r="QOD43" s="18"/>
      <c r="QOE43" s="18"/>
      <c r="QOF43" s="18"/>
      <c r="QOG43" s="18"/>
      <c r="QOH43" s="18"/>
      <c r="QOI43" s="18"/>
      <c r="QOJ43" s="18"/>
      <c r="QOK43" s="18"/>
      <c r="QOL43" s="18"/>
      <c r="QOM43" s="18"/>
      <c r="QON43" s="18"/>
      <c r="QOO43" s="18"/>
      <c r="QOP43" s="18"/>
      <c r="QOQ43" s="18"/>
      <c r="QOR43" s="18"/>
      <c r="QOS43" s="18"/>
      <c r="QOT43" s="18"/>
      <c r="QOU43" s="18"/>
      <c r="QOV43" s="18"/>
      <c r="QOW43" s="18"/>
      <c r="QOX43" s="18"/>
      <c r="QOY43" s="18"/>
      <c r="QOZ43" s="18"/>
      <c r="QPA43" s="18"/>
      <c r="QPB43" s="18"/>
      <c r="QPC43" s="18"/>
      <c r="QPD43" s="18"/>
      <c r="QPE43" s="18"/>
      <c r="QPF43" s="18"/>
      <c r="QPG43" s="18"/>
      <c r="QPH43" s="18"/>
      <c r="QPI43" s="18"/>
      <c r="QPJ43" s="18"/>
      <c r="QPK43" s="18"/>
      <c r="QPL43" s="18"/>
      <c r="QPM43" s="18"/>
      <c r="QPN43" s="18"/>
      <c r="QPO43" s="18"/>
      <c r="QPP43" s="18"/>
      <c r="QPQ43" s="18"/>
      <c r="QPR43" s="18"/>
      <c r="QPS43" s="18"/>
      <c r="QPT43" s="18"/>
      <c r="QPU43" s="18"/>
      <c r="QPV43" s="18"/>
      <c r="QPW43" s="18"/>
      <c r="QPX43" s="18"/>
      <c r="QPY43" s="18"/>
      <c r="QPZ43" s="18"/>
      <c r="QQA43" s="18"/>
      <c r="QQB43" s="18"/>
      <c r="QQC43" s="18"/>
      <c r="QQD43" s="18"/>
      <c r="QQE43" s="18"/>
      <c r="QQF43" s="18"/>
      <c r="QQG43" s="18"/>
      <c r="QQH43" s="18"/>
      <c r="QQI43" s="18"/>
      <c r="QQJ43" s="18"/>
      <c r="QQK43" s="18"/>
      <c r="QQL43" s="18"/>
      <c r="QQM43" s="18"/>
      <c r="QQN43" s="18"/>
      <c r="QQO43" s="18"/>
      <c r="QQP43" s="18"/>
      <c r="QQQ43" s="18"/>
      <c r="QQR43" s="18"/>
      <c r="QQS43" s="18"/>
      <c r="QQT43" s="18"/>
      <c r="QQU43" s="18"/>
      <c r="QQV43" s="18"/>
      <c r="QQW43" s="18"/>
      <c r="QQX43" s="18"/>
      <c r="QQY43" s="18"/>
      <c r="QQZ43" s="18"/>
      <c r="QRA43" s="18"/>
      <c r="QRB43" s="18"/>
      <c r="QRC43" s="18"/>
      <c r="QRD43" s="18"/>
      <c r="QRE43" s="18"/>
      <c r="QRF43" s="18"/>
      <c r="QRG43" s="18"/>
      <c r="QRH43" s="18"/>
      <c r="QRI43" s="18"/>
      <c r="QRJ43" s="18"/>
      <c r="QRK43" s="18"/>
      <c r="QRL43" s="18"/>
      <c r="QRM43" s="18"/>
      <c r="QRN43" s="18"/>
      <c r="QRO43" s="18"/>
      <c r="QRP43" s="18"/>
      <c r="QRQ43" s="18"/>
      <c r="QRR43" s="18"/>
      <c r="QRS43" s="18"/>
      <c r="QRT43" s="18"/>
      <c r="QRU43" s="18"/>
      <c r="QRV43" s="18"/>
      <c r="QRW43" s="18"/>
      <c r="QRX43" s="18"/>
      <c r="QRY43" s="18"/>
      <c r="QRZ43" s="18"/>
      <c r="QSA43" s="18"/>
      <c r="QSB43" s="18"/>
      <c r="QSC43" s="18"/>
      <c r="QSD43" s="18"/>
      <c r="QSE43" s="18"/>
      <c r="QSF43" s="18"/>
      <c r="QSG43" s="18"/>
      <c r="QSH43" s="18"/>
      <c r="QSI43" s="18"/>
      <c r="QSJ43" s="18"/>
      <c r="QSK43" s="18"/>
      <c r="QSL43" s="18"/>
      <c r="QSM43" s="18"/>
      <c r="QSN43" s="18"/>
      <c r="QSO43" s="18"/>
      <c r="QSP43" s="18"/>
      <c r="QSQ43" s="18"/>
      <c r="QSR43" s="18"/>
      <c r="QSS43" s="18"/>
      <c r="QST43" s="18"/>
      <c r="QSU43" s="18"/>
      <c r="QSV43" s="18"/>
      <c r="QSW43" s="18"/>
      <c r="QSX43" s="18"/>
      <c r="QSY43" s="18"/>
      <c r="QSZ43" s="18"/>
      <c r="QTA43" s="18"/>
      <c r="QTB43" s="18"/>
      <c r="QTC43" s="18"/>
      <c r="QTD43" s="18"/>
      <c r="QTE43" s="18"/>
      <c r="QTF43" s="18"/>
      <c r="QTG43" s="18"/>
      <c r="QTH43" s="18"/>
      <c r="QTI43" s="18"/>
      <c r="QTJ43" s="18"/>
      <c r="QTK43" s="18"/>
      <c r="QTL43" s="18"/>
      <c r="QTM43" s="18"/>
      <c r="QTN43" s="18"/>
      <c r="QTO43" s="18"/>
      <c r="QTP43" s="18"/>
      <c r="QTQ43" s="18"/>
      <c r="QTR43" s="18"/>
      <c r="QTS43" s="18"/>
      <c r="QTT43" s="18"/>
      <c r="QTU43" s="18"/>
      <c r="QTV43" s="18"/>
      <c r="QTW43" s="18"/>
      <c r="QTX43" s="18"/>
      <c r="QTY43" s="18"/>
      <c r="QTZ43" s="18"/>
      <c r="QUA43" s="18"/>
      <c r="QUB43" s="18"/>
      <c r="QUC43" s="18"/>
      <c r="QUD43" s="18"/>
      <c r="QUE43" s="18"/>
      <c r="QUF43" s="18"/>
      <c r="QUG43" s="18"/>
      <c r="QUH43" s="18"/>
      <c r="QUI43" s="18"/>
      <c r="QUJ43" s="18"/>
      <c r="QUK43" s="18"/>
      <c r="QUL43" s="18"/>
      <c r="QUM43" s="18"/>
      <c r="QUN43" s="18"/>
      <c r="QUO43" s="18"/>
      <c r="QUP43" s="18"/>
      <c r="QUQ43" s="18"/>
      <c r="QUR43" s="18"/>
      <c r="QUS43" s="18"/>
      <c r="QUT43" s="18"/>
      <c r="QUU43" s="18"/>
      <c r="QUV43" s="18"/>
      <c r="QUW43" s="18"/>
      <c r="QUX43" s="18"/>
      <c r="QUY43" s="18"/>
      <c r="QUZ43" s="18"/>
      <c r="QVA43" s="18"/>
      <c r="QVB43" s="18"/>
      <c r="QVC43" s="18"/>
      <c r="QVD43" s="18"/>
      <c r="QVE43" s="18"/>
      <c r="QVF43" s="18"/>
      <c r="QVG43" s="18"/>
      <c r="QVH43" s="18"/>
      <c r="QVI43" s="18"/>
      <c r="QVJ43" s="18"/>
      <c r="QVK43" s="18"/>
      <c r="QVL43" s="18"/>
      <c r="QVM43" s="18"/>
      <c r="QVN43" s="18"/>
      <c r="QVO43" s="18"/>
      <c r="QVP43" s="18"/>
      <c r="QVQ43" s="18"/>
      <c r="QVR43" s="18"/>
      <c r="QVS43" s="18"/>
      <c r="QVT43" s="18"/>
      <c r="QVU43" s="18"/>
      <c r="QVV43" s="18"/>
      <c r="QVW43" s="18"/>
      <c r="QVX43" s="18"/>
      <c r="QVY43" s="18"/>
      <c r="QVZ43" s="18"/>
      <c r="QWA43" s="18"/>
      <c r="QWB43" s="18"/>
      <c r="QWC43" s="18"/>
      <c r="QWD43" s="18"/>
      <c r="QWE43" s="18"/>
      <c r="QWF43" s="18"/>
      <c r="QWG43" s="18"/>
      <c r="QWH43" s="18"/>
      <c r="QWI43" s="18"/>
      <c r="QWJ43" s="18"/>
      <c r="QWK43" s="18"/>
      <c r="QWL43" s="18"/>
      <c r="QWM43" s="18"/>
      <c r="QWN43" s="18"/>
      <c r="QWO43" s="18"/>
      <c r="QWP43" s="18"/>
      <c r="QWQ43" s="18"/>
      <c r="QWR43" s="18"/>
      <c r="QWS43" s="18"/>
      <c r="QWT43" s="18"/>
      <c r="QWU43" s="18"/>
      <c r="QWV43" s="18"/>
      <c r="QWW43" s="18"/>
      <c r="QWX43" s="18"/>
      <c r="QWY43" s="18"/>
      <c r="QWZ43" s="18"/>
      <c r="QXA43" s="18"/>
      <c r="QXB43" s="18"/>
      <c r="QXC43" s="18"/>
      <c r="QXD43" s="18"/>
      <c r="QXE43" s="18"/>
      <c r="QXF43" s="18"/>
      <c r="QXG43" s="18"/>
      <c r="QXH43" s="18"/>
      <c r="QXI43" s="18"/>
      <c r="QXJ43" s="18"/>
      <c r="QXK43" s="18"/>
      <c r="QXL43" s="18"/>
      <c r="QXM43" s="18"/>
      <c r="QXN43" s="18"/>
      <c r="QXO43" s="18"/>
      <c r="QXP43" s="18"/>
      <c r="QXQ43" s="18"/>
      <c r="QXR43" s="18"/>
      <c r="QXS43" s="18"/>
      <c r="QXT43" s="18"/>
      <c r="QXU43" s="18"/>
      <c r="QXV43" s="18"/>
      <c r="QXW43" s="18"/>
      <c r="QXX43" s="18"/>
      <c r="QXY43" s="18"/>
      <c r="QXZ43" s="18"/>
      <c r="QYA43" s="18"/>
      <c r="QYB43" s="18"/>
      <c r="QYC43" s="18"/>
      <c r="QYD43" s="18"/>
      <c r="QYE43" s="18"/>
      <c r="QYF43" s="18"/>
      <c r="QYG43" s="18"/>
      <c r="QYH43" s="18"/>
      <c r="QYI43" s="18"/>
      <c r="QYJ43" s="18"/>
      <c r="QYK43" s="18"/>
      <c r="QYL43" s="18"/>
      <c r="QYM43" s="18"/>
      <c r="QYN43" s="18"/>
      <c r="QYO43" s="18"/>
      <c r="QYP43" s="18"/>
      <c r="QYQ43" s="18"/>
      <c r="QYR43" s="18"/>
      <c r="QYS43" s="18"/>
      <c r="QYT43" s="18"/>
      <c r="QYU43" s="18"/>
      <c r="QYV43" s="18"/>
      <c r="QYW43" s="18"/>
      <c r="QYX43" s="18"/>
      <c r="QYY43" s="18"/>
      <c r="QYZ43" s="18"/>
      <c r="QZA43" s="18"/>
      <c r="QZB43" s="18"/>
      <c r="QZC43" s="18"/>
      <c r="QZD43" s="18"/>
      <c r="QZE43" s="18"/>
      <c r="QZF43" s="18"/>
      <c r="QZG43" s="18"/>
      <c r="QZH43" s="18"/>
      <c r="QZI43" s="18"/>
      <c r="QZJ43" s="18"/>
      <c r="QZK43" s="18"/>
      <c r="QZL43" s="18"/>
      <c r="QZM43" s="18"/>
      <c r="QZN43" s="18"/>
      <c r="QZO43" s="18"/>
      <c r="QZP43" s="18"/>
      <c r="QZQ43" s="18"/>
      <c r="QZR43" s="18"/>
      <c r="QZS43" s="18"/>
      <c r="QZT43" s="18"/>
      <c r="QZU43" s="18"/>
      <c r="QZV43" s="18"/>
      <c r="QZW43" s="18"/>
      <c r="QZX43" s="18"/>
      <c r="QZY43" s="18"/>
      <c r="QZZ43" s="18"/>
      <c r="RAA43" s="18"/>
      <c r="RAB43" s="18"/>
      <c r="RAC43" s="18"/>
      <c r="RAD43" s="18"/>
      <c r="RAE43" s="18"/>
      <c r="RAF43" s="18"/>
      <c r="RAG43" s="18"/>
      <c r="RAH43" s="18"/>
      <c r="RAI43" s="18"/>
      <c r="RAJ43" s="18"/>
      <c r="RAK43" s="18"/>
      <c r="RAL43" s="18"/>
      <c r="RAM43" s="18"/>
      <c r="RAN43" s="18"/>
      <c r="RAO43" s="18"/>
      <c r="RAP43" s="18"/>
      <c r="RAQ43" s="18"/>
      <c r="RAR43" s="18"/>
      <c r="RAS43" s="18"/>
      <c r="RAT43" s="18"/>
      <c r="RAU43" s="18"/>
      <c r="RAV43" s="18"/>
      <c r="RAW43" s="18"/>
      <c r="RAX43" s="18"/>
      <c r="RAY43" s="18"/>
      <c r="RAZ43" s="18"/>
      <c r="RBA43" s="18"/>
      <c r="RBB43" s="18"/>
      <c r="RBC43" s="18"/>
      <c r="RBD43" s="18"/>
      <c r="RBE43" s="18"/>
      <c r="RBF43" s="18"/>
      <c r="RBG43" s="18"/>
      <c r="RBH43" s="18"/>
      <c r="RBI43" s="18"/>
      <c r="RBJ43" s="18"/>
      <c r="RBK43" s="18"/>
      <c r="RBL43" s="18"/>
      <c r="RBM43" s="18"/>
      <c r="RBN43" s="18"/>
      <c r="RBO43" s="18"/>
      <c r="RBP43" s="18"/>
      <c r="RBQ43" s="18"/>
      <c r="RBR43" s="18"/>
      <c r="RBS43" s="18"/>
      <c r="RBT43" s="18"/>
      <c r="RBU43" s="18"/>
      <c r="RBV43" s="18"/>
      <c r="RBW43" s="18"/>
      <c r="RBX43" s="18"/>
      <c r="RBY43" s="18"/>
      <c r="RBZ43" s="18"/>
      <c r="RCA43" s="18"/>
      <c r="RCB43" s="18"/>
      <c r="RCC43" s="18"/>
      <c r="RCD43" s="18"/>
      <c r="RCE43" s="18"/>
      <c r="RCF43" s="18"/>
      <c r="RCG43" s="18"/>
      <c r="RCH43" s="18"/>
      <c r="RCI43" s="18"/>
      <c r="RCJ43" s="18"/>
      <c r="RCK43" s="18"/>
      <c r="RCL43" s="18"/>
      <c r="RCM43" s="18"/>
      <c r="RCN43" s="18"/>
      <c r="RCO43" s="18"/>
      <c r="RCP43" s="18"/>
      <c r="RCQ43" s="18"/>
      <c r="RCR43" s="18"/>
      <c r="RCS43" s="18"/>
      <c r="RCT43" s="18"/>
      <c r="RCU43" s="18"/>
      <c r="RCV43" s="18"/>
      <c r="RCW43" s="18"/>
      <c r="RCX43" s="18"/>
      <c r="RCY43" s="18"/>
      <c r="RCZ43" s="18"/>
      <c r="RDA43" s="18"/>
      <c r="RDB43" s="18"/>
      <c r="RDC43" s="18"/>
      <c r="RDD43" s="18"/>
      <c r="RDE43" s="18"/>
      <c r="RDF43" s="18"/>
      <c r="RDG43" s="18"/>
      <c r="RDH43" s="18"/>
      <c r="RDI43" s="18"/>
      <c r="RDJ43" s="18"/>
      <c r="RDK43" s="18"/>
      <c r="RDL43" s="18"/>
      <c r="RDM43" s="18"/>
      <c r="RDN43" s="18"/>
      <c r="RDO43" s="18"/>
      <c r="RDP43" s="18"/>
      <c r="RDQ43" s="18"/>
      <c r="RDR43" s="18"/>
      <c r="RDS43" s="18"/>
      <c r="RDT43" s="18"/>
      <c r="RDU43" s="18"/>
      <c r="RDV43" s="18"/>
      <c r="RDW43" s="18"/>
      <c r="RDX43" s="18"/>
      <c r="RDY43" s="18"/>
      <c r="RDZ43" s="18"/>
      <c r="REA43" s="18"/>
      <c r="REB43" s="18"/>
      <c r="REC43" s="18"/>
      <c r="RED43" s="18"/>
      <c r="REE43" s="18"/>
      <c r="REF43" s="18"/>
      <c r="REG43" s="18"/>
      <c r="REH43" s="18"/>
      <c r="REI43" s="18"/>
      <c r="REJ43" s="18"/>
      <c r="REK43" s="18"/>
      <c r="REL43" s="18"/>
      <c r="REM43" s="18"/>
      <c r="REN43" s="18"/>
      <c r="REO43" s="18"/>
      <c r="REP43" s="18"/>
      <c r="REQ43" s="18"/>
      <c r="RER43" s="18"/>
      <c r="RES43" s="18"/>
      <c r="RET43" s="18"/>
      <c r="REU43" s="18"/>
      <c r="REV43" s="18"/>
      <c r="REW43" s="18"/>
      <c r="REX43" s="18"/>
      <c r="REY43" s="18"/>
      <c r="REZ43" s="18"/>
      <c r="RFA43" s="18"/>
      <c r="RFB43" s="18"/>
      <c r="RFC43" s="18"/>
      <c r="RFD43" s="18"/>
      <c r="RFE43" s="18"/>
      <c r="RFF43" s="18"/>
      <c r="RFG43" s="18"/>
      <c r="RFH43" s="18"/>
      <c r="RFI43" s="18"/>
      <c r="RFJ43" s="18"/>
      <c r="RFK43" s="18"/>
      <c r="RFL43" s="18"/>
      <c r="RFM43" s="18"/>
      <c r="RFN43" s="18"/>
      <c r="RFO43" s="18"/>
      <c r="RFP43" s="18"/>
      <c r="RFQ43" s="18"/>
      <c r="RFR43" s="18"/>
      <c r="RFS43" s="18"/>
      <c r="RFT43" s="18"/>
      <c r="RFU43" s="18"/>
      <c r="RFV43" s="18"/>
      <c r="RFW43" s="18"/>
      <c r="RFX43" s="18"/>
      <c r="RFY43" s="18"/>
      <c r="RFZ43" s="18"/>
      <c r="RGA43" s="18"/>
      <c r="RGB43" s="18"/>
      <c r="RGC43" s="18"/>
      <c r="RGD43" s="18"/>
      <c r="RGE43" s="18"/>
      <c r="RGF43" s="18"/>
      <c r="RGG43" s="18"/>
      <c r="RGH43" s="18"/>
      <c r="RGI43" s="18"/>
      <c r="RGJ43" s="18"/>
      <c r="RGK43" s="18"/>
      <c r="RGL43" s="18"/>
      <c r="RGM43" s="18"/>
      <c r="RGN43" s="18"/>
      <c r="RGO43" s="18"/>
      <c r="RGP43" s="18"/>
      <c r="RGQ43" s="18"/>
      <c r="RGR43" s="18"/>
      <c r="RGS43" s="18"/>
      <c r="RGT43" s="18"/>
      <c r="RGU43" s="18"/>
      <c r="RGV43" s="18"/>
      <c r="RGW43" s="18"/>
      <c r="RGX43" s="18"/>
      <c r="RGY43" s="18"/>
      <c r="RGZ43" s="18"/>
      <c r="RHA43" s="18"/>
      <c r="RHB43" s="18"/>
      <c r="RHC43" s="18"/>
      <c r="RHD43" s="18"/>
      <c r="RHE43" s="18"/>
      <c r="RHF43" s="18"/>
      <c r="RHG43" s="18"/>
      <c r="RHH43" s="18"/>
      <c r="RHI43" s="18"/>
      <c r="RHJ43" s="18"/>
      <c r="RHK43" s="18"/>
      <c r="RHL43" s="18"/>
      <c r="RHM43" s="18"/>
      <c r="RHN43" s="18"/>
      <c r="RHO43" s="18"/>
      <c r="RHP43" s="18"/>
      <c r="RHQ43" s="18"/>
      <c r="RHR43" s="18"/>
      <c r="RHS43" s="18"/>
      <c r="RHT43" s="18"/>
      <c r="RHU43" s="18"/>
      <c r="RHV43" s="18"/>
      <c r="RHW43" s="18"/>
      <c r="RHX43" s="18"/>
      <c r="RHY43" s="18"/>
      <c r="RHZ43" s="18"/>
      <c r="RIA43" s="18"/>
      <c r="RIB43" s="18"/>
      <c r="RIC43" s="18"/>
      <c r="RID43" s="18"/>
      <c r="RIE43" s="18"/>
      <c r="RIF43" s="18"/>
      <c r="RIG43" s="18"/>
      <c r="RIH43" s="18"/>
      <c r="RII43" s="18"/>
      <c r="RIJ43" s="18"/>
      <c r="RIK43" s="18"/>
      <c r="RIL43" s="18"/>
      <c r="RIM43" s="18"/>
      <c r="RIN43" s="18"/>
      <c r="RIO43" s="18"/>
      <c r="RIP43" s="18"/>
      <c r="RIQ43" s="18"/>
      <c r="RIR43" s="18"/>
      <c r="RIS43" s="18"/>
      <c r="RIT43" s="18"/>
      <c r="RIU43" s="18"/>
      <c r="RIV43" s="18"/>
      <c r="RIW43" s="18"/>
      <c r="RIX43" s="18"/>
      <c r="RIY43" s="18"/>
      <c r="RIZ43" s="18"/>
      <c r="RJA43" s="18"/>
      <c r="RJB43" s="18"/>
      <c r="RJC43" s="18"/>
      <c r="RJD43" s="18"/>
      <c r="RJE43" s="18"/>
      <c r="RJF43" s="18"/>
      <c r="RJG43" s="18"/>
      <c r="RJH43" s="18"/>
      <c r="RJI43" s="18"/>
      <c r="RJJ43" s="18"/>
      <c r="RJK43" s="18"/>
      <c r="RJL43" s="18"/>
      <c r="RJM43" s="18"/>
      <c r="RJN43" s="18"/>
      <c r="RJO43" s="18"/>
      <c r="RJP43" s="18"/>
      <c r="RJQ43" s="18"/>
      <c r="RJR43" s="18"/>
      <c r="RJS43" s="18"/>
      <c r="RJT43" s="18"/>
      <c r="RJU43" s="18"/>
      <c r="RJV43" s="18"/>
      <c r="RJW43" s="18"/>
      <c r="RJX43" s="18"/>
      <c r="RJY43" s="18"/>
      <c r="RJZ43" s="18"/>
      <c r="RKA43" s="18"/>
      <c r="RKB43" s="18"/>
      <c r="RKC43" s="18"/>
      <c r="RKD43" s="18"/>
      <c r="RKE43" s="18"/>
      <c r="RKF43" s="18"/>
      <c r="RKG43" s="18"/>
      <c r="RKH43" s="18"/>
      <c r="RKI43" s="18"/>
      <c r="RKJ43" s="18"/>
      <c r="RKK43" s="18"/>
      <c r="RKL43" s="18"/>
      <c r="RKM43" s="18"/>
      <c r="RKN43" s="18"/>
      <c r="RKO43" s="18"/>
      <c r="RKP43" s="18"/>
      <c r="RKQ43" s="18"/>
      <c r="RKR43" s="18"/>
      <c r="RKS43" s="18"/>
      <c r="RKT43" s="18"/>
      <c r="RKU43" s="18"/>
      <c r="RKV43" s="18"/>
      <c r="RKW43" s="18"/>
      <c r="RKX43" s="18"/>
      <c r="RKY43" s="18"/>
      <c r="RKZ43" s="18"/>
      <c r="RLA43" s="18"/>
      <c r="RLB43" s="18"/>
      <c r="RLC43" s="18"/>
      <c r="RLD43" s="18"/>
      <c r="RLE43" s="18"/>
      <c r="RLF43" s="18"/>
      <c r="RLG43" s="18"/>
      <c r="RLH43" s="18"/>
      <c r="RLI43" s="18"/>
      <c r="RLJ43" s="18"/>
      <c r="RLK43" s="18"/>
      <c r="RLL43" s="18"/>
      <c r="RLM43" s="18"/>
      <c r="RLN43" s="18"/>
      <c r="RLO43" s="18"/>
      <c r="RLP43" s="18"/>
      <c r="RLQ43" s="18"/>
      <c r="RLR43" s="18"/>
      <c r="RLS43" s="18"/>
      <c r="RLT43" s="18"/>
      <c r="RLU43" s="18"/>
      <c r="RLV43" s="18"/>
      <c r="RLW43" s="18"/>
      <c r="RLX43" s="18"/>
      <c r="RLY43" s="18"/>
      <c r="RLZ43" s="18"/>
      <c r="RMA43" s="18"/>
      <c r="RMB43" s="18"/>
      <c r="RMC43" s="18"/>
      <c r="RMD43" s="18"/>
      <c r="RME43" s="18"/>
      <c r="RMF43" s="18"/>
      <c r="RMG43" s="18"/>
      <c r="RMH43" s="18"/>
      <c r="RMI43" s="18"/>
      <c r="RMJ43" s="18"/>
      <c r="RMK43" s="18"/>
      <c r="RML43" s="18"/>
      <c r="RMM43" s="18"/>
      <c r="RMN43" s="18"/>
      <c r="RMO43" s="18"/>
      <c r="RMP43" s="18"/>
      <c r="RMQ43" s="18"/>
      <c r="RMR43" s="18"/>
      <c r="RMS43" s="18"/>
      <c r="RMT43" s="18"/>
      <c r="RMU43" s="18"/>
      <c r="RMV43" s="18"/>
      <c r="RMW43" s="18"/>
      <c r="RMX43" s="18"/>
      <c r="RMY43" s="18"/>
      <c r="RMZ43" s="18"/>
      <c r="RNA43" s="18"/>
      <c r="RNB43" s="18"/>
      <c r="RNC43" s="18"/>
      <c r="RND43" s="18"/>
      <c r="RNE43" s="18"/>
      <c r="RNF43" s="18"/>
      <c r="RNG43" s="18"/>
      <c r="RNH43" s="18"/>
      <c r="RNI43" s="18"/>
      <c r="RNJ43" s="18"/>
      <c r="RNK43" s="18"/>
      <c r="RNL43" s="18"/>
      <c r="RNM43" s="18"/>
      <c r="RNN43" s="18"/>
      <c r="RNO43" s="18"/>
      <c r="RNP43" s="18"/>
      <c r="RNQ43" s="18"/>
      <c r="RNR43" s="18"/>
      <c r="RNS43" s="18"/>
      <c r="RNT43" s="18"/>
      <c r="RNU43" s="18"/>
      <c r="RNV43" s="18"/>
      <c r="RNW43" s="18"/>
      <c r="RNX43" s="18"/>
      <c r="RNY43" s="18"/>
      <c r="RNZ43" s="18"/>
      <c r="ROA43" s="18"/>
      <c r="ROB43" s="18"/>
      <c r="ROC43" s="18"/>
      <c r="ROD43" s="18"/>
      <c r="ROE43" s="18"/>
      <c r="ROF43" s="18"/>
      <c r="ROG43" s="18"/>
      <c r="ROH43" s="18"/>
      <c r="ROI43" s="18"/>
      <c r="ROJ43" s="18"/>
      <c r="ROK43" s="18"/>
      <c r="ROL43" s="18"/>
      <c r="ROM43" s="18"/>
      <c r="RON43" s="18"/>
      <c r="ROO43" s="18"/>
      <c r="ROP43" s="18"/>
      <c r="ROQ43" s="18"/>
      <c r="ROR43" s="18"/>
      <c r="ROS43" s="18"/>
      <c r="ROT43" s="18"/>
      <c r="ROU43" s="18"/>
      <c r="ROV43" s="18"/>
      <c r="ROW43" s="18"/>
      <c r="ROX43" s="18"/>
      <c r="ROY43" s="18"/>
      <c r="ROZ43" s="18"/>
      <c r="RPA43" s="18"/>
      <c r="RPB43" s="18"/>
      <c r="RPC43" s="18"/>
      <c r="RPD43" s="18"/>
      <c r="RPE43" s="18"/>
      <c r="RPF43" s="18"/>
      <c r="RPG43" s="18"/>
      <c r="RPH43" s="18"/>
      <c r="RPI43" s="18"/>
      <c r="RPJ43" s="18"/>
      <c r="RPK43" s="18"/>
      <c r="RPL43" s="18"/>
      <c r="RPM43" s="18"/>
      <c r="RPN43" s="18"/>
      <c r="RPO43" s="18"/>
      <c r="RPP43" s="18"/>
      <c r="RPQ43" s="18"/>
      <c r="RPR43" s="18"/>
      <c r="RPS43" s="18"/>
      <c r="RPT43" s="18"/>
      <c r="RPU43" s="18"/>
      <c r="RPV43" s="18"/>
      <c r="RPW43" s="18"/>
      <c r="RPX43" s="18"/>
      <c r="RPY43" s="18"/>
      <c r="RPZ43" s="18"/>
      <c r="RQA43" s="18"/>
      <c r="RQB43" s="18"/>
      <c r="RQC43" s="18"/>
      <c r="RQD43" s="18"/>
      <c r="RQE43" s="18"/>
      <c r="RQF43" s="18"/>
      <c r="RQG43" s="18"/>
      <c r="RQH43" s="18"/>
      <c r="RQI43" s="18"/>
      <c r="RQJ43" s="18"/>
      <c r="RQK43" s="18"/>
      <c r="RQL43" s="18"/>
      <c r="RQM43" s="18"/>
      <c r="RQN43" s="18"/>
      <c r="RQO43" s="18"/>
      <c r="RQP43" s="18"/>
      <c r="RQQ43" s="18"/>
      <c r="RQR43" s="18"/>
      <c r="RQS43" s="18"/>
      <c r="RQT43" s="18"/>
      <c r="RQU43" s="18"/>
      <c r="RQV43" s="18"/>
      <c r="RQW43" s="18"/>
      <c r="RQX43" s="18"/>
      <c r="RQY43" s="18"/>
      <c r="RQZ43" s="18"/>
      <c r="RRA43" s="18"/>
      <c r="RRB43" s="18"/>
      <c r="RRC43" s="18"/>
      <c r="RRD43" s="18"/>
      <c r="RRE43" s="18"/>
      <c r="RRF43" s="18"/>
      <c r="RRG43" s="18"/>
      <c r="RRH43" s="18"/>
      <c r="RRI43" s="18"/>
      <c r="RRJ43" s="18"/>
      <c r="RRK43" s="18"/>
      <c r="RRL43" s="18"/>
      <c r="RRM43" s="18"/>
      <c r="RRN43" s="18"/>
      <c r="RRO43" s="18"/>
      <c r="RRP43" s="18"/>
      <c r="RRQ43" s="18"/>
      <c r="RRR43" s="18"/>
      <c r="RRS43" s="18"/>
      <c r="RRT43" s="18"/>
      <c r="RRU43" s="18"/>
      <c r="RRV43" s="18"/>
      <c r="RRW43" s="18"/>
      <c r="RRX43" s="18"/>
      <c r="RRY43" s="18"/>
      <c r="RRZ43" s="18"/>
      <c r="RSA43" s="18"/>
      <c r="RSB43" s="18"/>
      <c r="RSC43" s="18"/>
      <c r="RSD43" s="18"/>
      <c r="RSE43" s="18"/>
      <c r="RSF43" s="18"/>
      <c r="RSG43" s="18"/>
      <c r="RSH43" s="18"/>
      <c r="RSI43" s="18"/>
      <c r="RSJ43" s="18"/>
      <c r="RSK43" s="18"/>
      <c r="RSL43" s="18"/>
      <c r="RSM43" s="18"/>
      <c r="RSN43" s="18"/>
      <c r="RSO43" s="18"/>
      <c r="RSP43" s="18"/>
      <c r="RSQ43" s="18"/>
      <c r="RSR43" s="18"/>
      <c r="RSS43" s="18"/>
      <c r="RST43" s="18"/>
      <c r="RSU43" s="18"/>
      <c r="RSV43" s="18"/>
      <c r="RSW43" s="18"/>
      <c r="RSX43" s="18"/>
      <c r="RSY43" s="18"/>
      <c r="RSZ43" s="18"/>
      <c r="RTA43" s="18"/>
      <c r="RTB43" s="18"/>
      <c r="RTC43" s="18"/>
      <c r="RTD43" s="18"/>
      <c r="RTE43" s="18"/>
      <c r="RTF43" s="18"/>
      <c r="RTG43" s="18"/>
      <c r="RTH43" s="18"/>
      <c r="RTI43" s="18"/>
      <c r="RTJ43" s="18"/>
      <c r="RTK43" s="18"/>
      <c r="RTL43" s="18"/>
      <c r="RTM43" s="18"/>
      <c r="RTN43" s="18"/>
      <c r="RTO43" s="18"/>
      <c r="RTP43" s="18"/>
      <c r="RTQ43" s="18"/>
      <c r="RTR43" s="18"/>
      <c r="RTS43" s="18"/>
      <c r="RTT43" s="18"/>
      <c r="RTU43" s="18"/>
      <c r="RTV43" s="18"/>
      <c r="RTW43" s="18"/>
      <c r="RTX43" s="18"/>
      <c r="RTY43" s="18"/>
      <c r="RTZ43" s="18"/>
      <c r="RUA43" s="18"/>
      <c r="RUB43" s="18"/>
      <c r="RUC43" s="18"/>
      <c r="RUD43" s="18"/>
      <c r="RUE43" s="18"/>
      <c r="RUF43" s="18"/>
      <c r="RUG43" s="18"/>
      <c r="RUH43" s="18"/>
      <c r="RUI43" s="18"/>
      <c r="RUJ43" s="18"/>
      <c r="RUK43" s="18"/>
      <c r="RUL43" s="18"/>
      <c r="RUM43" s="18"/>
      <c r="RUN43" s="18"/>
      <c r="RUO43" s="18"/>
      <c r="RUP43" s="18"/>
      <c r="RUQ43" s="18"/>
      <c r="RUR43" s="18"/>
      <c r="RUS43" s="18"/>
      <c r="RUT43" s="18"/>
      <c r="RUU43" s="18"/>
      <c r="RUV43" s="18"/>
      <c r="RUW43" s="18"/>
      <c r="RUX43" s="18"/>
      <c r="RUY43" s="18"/>
      <c r="RUZ43" s="18"/>
      <c r="RVA43" s="18"/>
      <c r="RVB43" s="18"/>
      <c r="RVC43" s="18"/>
      <c r="RVD43" s="18"/>
      <c r="RVE43" s="18"/>
      <c r="RVF43" s="18"/>
      <c r="RVG43" s="18"/>
      <c r="RVH43" s="18"/>
      <c r="RVI43" s="18"/>
      <c r="RVJ43" s="18"/>
      <c r="RVK43" s="18"/>
      <c r="RVL43" s="18"/>
      <c r="RVM43" s="18"/>
      <c r="RVN43" s="18"/>
      <c r="RVO43" s="18"/>
      <c r="RVP43" s="18"/>
      <c r="RVQ43" s="18"/>
      <c r="RVR43" s="18"/>
      <c r="RVS43" s="18"/>
      <c r="RVT43" s="18"/>
      <c r="RVU43" s="18"/>
      <c r="RVV43" s="18"/>
      <c r="RVW43" s="18"/>
      <c r="RVX43" s="18"/>
      <c r="RVY43" s="18"/>
      <c r="RVZ43" s="18"/>
      <c r="RWA43" s="18"/>
      <c r="RWB43" s="18"/>
      <c r="RWC43" s="18"/>
      <c r="RWD43" s="18"/>
      <c r="RWE43" s="18"/>
      <c r="RWF43" s="18"/>
      <c r="RWG43" s="18"/>
      <c r="RWH43" s="18"/>
      <c r="RWI43" s="18"/>
      <c r="RWJ43" s="18"/>
      <c r="RWK43" s="18"/>
      <c r="RWL43" s="18"/>
      <c r="RWM43" s="18"/>
      <c r="RWN43" s="18"/>
      <c r="RWO43" s="18"/>
      <c r="RWP43" s="18"/>
      <c r="RWQ43" s="18"/>
      <c r="RWR43" s="18"/>
      <c r="RWS43" s="18"/>
      <c r="RWT43" s="18"/>
      <c r="RWU43" s="18"/>
      <c r="RWV43" s="18"/>
      <c r="RWW43" s="18"/>
      <c r="RWX43" s="18"/>
      <c r="RWY43" s="18"/>
      <c r="RWZ43" s="18"/>
      <c r="RXA43" s="18"/>
      <c r="RXB43" s="18"/>
      <c r="RXC43" s="18"/>
      <c r="RXD43" s="18"/>
      <c r="RXE43" s="18"/>
      <c r="RXF43" s="18"/>
      <c r="RXG43" s="18"/>
      <c r="RXH43" s="18"/>
      <c r="RXI43" s="18"/>
      <c r="RXJ43" s="18"/>
      <c r="RXK43" s="18"/>
      <c r="RXL43" s="18"/>
      <c r="RXM43" s="18"/>
      <c r="RXN43" s="18"/>
      <c r="RXO43" s="18"/>
      <c r="RXP43" s="18"/>
      <c r="RXQ43" s="18"/>
      <c r="RXR43" s="18"/>
      <c r="RXS43" s="18"/>
      <c r="RXT43" s="18"/>
      <c r="RXU43" s="18"/>
      <c r="RXV43" s="18"/>
      <c r="RXW43" s="18"/>
      <c r="RXX43" s="18"/>
      <c r="RXY43" s="18"/>
      <c r="RXZ43" s="18"/>
      <c r="RYA43" s="18"/>
      <c r="RYB43" s="18"/>
      <c r="RYC43" s="18"/>
      <c r="RYD43" s="18"/>
      <c r="RYE43" s="18"/>
      <c r="RYF43" s="18"/>
      <c r="RYG43" s="18"/>
      <c r="RYH43" s="18"/>
      <c r="RYI43" s="18"/>
      <c r="RYJ43" s="18"/>
      <c r="RYK43" s="18"/>
      <c r="RYL43" s="18"/>
      <c r="RYM43" s="18"/>
      <c r="RYN43" s="18"/>
      <c r="RYO43" s="18"/>
      <c r="RYP43" s="18"/>
      <c r="RYQ43" s="18"/>
      <c r="RYR43" s="18"/>
      <c r="RYS43" s="18"/>
      <c r="RYT43" s="18"/>
      <c r="RYU43" s="18"/>
      <c r="RYV43" s="18"/>
      <c r="RYW43" s="18"/>
      <c r="RYX43" s="18"/>
      <c r="RYY43" s="18"/>
      <c r="RYZ43" s="18"/>
      <c r="RZA43" s="18"/>
      <c r="RZB43" s="18"/>
      <c r="RZC43" s="18"/>
      <c r="RZD43" s="18"/>
      <c r="RZE43" s="18"/>
      <c r="RZF43" s="18"/>
      <c r="RZG43" s="18"/>
      <c r="RZH43" s="18"/>
      <c r="RZI43" s="18"/>
      <c r="RZJ43" s="18"/>
      <c r="RZK43" s="18"/>
      <c r="RZL43" s="18"/>
      <c r="RZM43" s="18"/>
      <c r="RZN43" s="18"/>
      <c r="RZO43" s="18"/>
      <c r="RZP43" s="18"/>
      <c r="RZQ43" s="18"/>
      <c r="RZR43" s="18"/>
      <c r="RZS43" s="18"/>
      <c r="RZT43" s="18"/>
      <c r="RZU43" s="18"/>
      <c r="RZV43" s="18"/>
      <c r="RZW43" s="18"/>
      <c r="RZX43" s="18"/>
      <c r="RZY43" s="18"/>
      <c r="RZZ43" s="18"/>
      <c r="SAA43" s="18"/>
      <c r="SAB43" s="18"/>
      <c r="SAC43" s="18"/>
      <c r="SAD43" s="18"/>
      <c r="SAE43" s="18"/>
      <c r="SAF43" s="18"/>
      <c r="SAG43" s="18"/>
      <c r="SAH43" s="18"/>
      <c r="SAI43" s="18"/>
      <c r="SAJ43" s="18"/>
      <c r="SAK43" s="18"/>
      <c r="SAL43" s="18"/>
      <c r="SAM43" s="18"/>
      <c r="SAN43" s="18"/>
      <c r="SAO43" s="18"/>
      <c r="SAP43" s="18"/>
      <c r="SAQ43" s="18"/>
      <c r="SAR43" s="18"/>
      <c r="SAS43" s="18"/>
      <c r="SAT43" s="18"/>
      <c r="SAU43" s="18"/>
      <c r="SAV43" s="18"/>
      <c r="SAW43" s="18"/>
      <c r="SAX43" s="18"/>
      <c r="SAY43" s="18"/>
      <c r="SAZ43" s="18"/>
      <c r="SBA43" s="18"/>
      <c r="SBB43" s="18"/>
      <c r="SBC43" s="18"/>
      <c r="SBD43" s="18"/>
      <c r="SBE43" s="18"/>
      <c r="SBF43" s="18"/>
      <c r="SBG43" s="18"/>
      <c r="SBH43" s="18"/>
      <c r="SBI43" s="18"/>
      <c r="SBJ43" s="18"/>
      <c r="SBK43" s="18"/>
      <c r="SBL43" s="18"/>
      <c r="SBM43" s="18"/>
      <c r="SBN43" s="18"/>
      <c r="SBO43" s="18"/>
      <c r="SBP43" s="18"/>
      <c r="SBQ43" s="18"/>
      <c r="SBR43" s="18"/>
      <c r="SBS43" s="18"/>
      <c r="SBT43" s="18"/>
      <c r="SBU43" s="18"/>
      <c r="SBV43" s="18"/>
      <c r="SBW43" s="18"/>
      <c r="SBX43" s="18"/>
      <c r="SBY43" s="18"/>
      <c r="SBZ43" s="18"/>
      <c r="SCA43" s="18"/>
      <c r="SCB43" s="18"/>
      <c r="SCC43" s="18"/>
      <c r="SCD43" s="18"/>
      <c r="SCE43" s="18"/>
      <c r="SCF43" s="18"/>
      <c r="SCG43" s="18"/>
      <c r="SCH43" s="18"/>
      <c r="SCI43" s="18"/>
      <c r="SCJ43" s="18"/>
      <c r="SCK43" s="18"/>
      <c r="SCL43" s="18"/>
      <c r="SCM43" s="18"/>
      <c r="SCN43" s="18"/>
      <c r="SCO43" s="18"/>
      <c r="SCP43" s="18"/>
      <c r="SCQ43" s="18"/>
      <c r="SCR43" s="18"/>
      <c r="SCS43" s="18"/>
      <c r="SCT43" s="18"/>
      <c r="SCU43" s="18"/>
      <c r="SCV43" s="18"/>
      <c r="SCW43" s="18"/>
      <c r="SCX43" s="18"/>
      <c r="SCY43" s="18"/>
      <c r="SCZ43" s="18"/>
      <c r="SDA43" s="18"/>
      <c r="SDB43" s="18"/>
      <c r="SDC43" s="18"/>
      <c r="SDD43" s="18"/>
      <c r="SDE43" s="18"/>
      <c r="SDF43" s="18"/>
      <c r="SDG43" s="18"/>
      <c r="SDH43" s="18"/>
      <c r="SDI43" s="18"/>
      <c r="SDJ43" s="18"/>
      <c r="SDK43" s="18"/>
      <c r="SDL43" s="18"/>
      <c r="SDM43" s="18"/>
      <c r="SDN43" s="18"/>
      <c r="SDO43" s="18"/>
      <c r="SDP43" s="18"/>
      <c r="SDQ43" s="18"/>
      <c r="SDR43" s="18"/>
      <c r="SDS43" s="18"/>
      <c r="SDT43" s="18"/>
      <c r="SDU43" s="18"/>
      <c r="SDV43" s="18"/>
      <c r="SDW43" s="18"/>
      <c r="SDX43" s="18"/>
      <c r="SDY43" s="18"/>
      <c r="SDZ43" s="18"/>
      <c r="SEA43" s="18"/>
      <c r="SEB43" s="18"/>
      <c r="SEC43" s="18"/>
      <c r="SED43" s="18"/>
      <c r="SEE43" s="18"/>
      <c r="SEF43" s="18"/>
      <c r="SEG43" s="18"/>
      <c r="SEH43" s="18"/>
      <c r="SEI43" s="18"/>
      <c r="SEJ43" s="18"/>
      <c r="SEK43" s="18"/>
      <c r="SEL43" s="18"/>
      <c r="SEM43" s="18"/>
      <c r="SEN43" s="18"/>
      <c r="SEO43" s="18"/>
      <c r="SEP43" s="18"/>
      <c r="SEQ43" s="18"/>
      <c r="SER43" s="18"/>
      <c r="SES43" s="18"/>
      <c r="SET43" s="18"/>
      <c r="SEU43" s="18"/>
      <c r="SEV43" s="18"/>
      <c r="SEW43" s="18"/>
      <c r="SEX43" s="18"/>
      <c r="SEY43" s="18"/>
      <c r="SEZ43" s="18"/>
      <c r="SFA43" s="18"/>
      <c r="SFB43" s="18"/>
      <c r="SFC43" s="18"/>
      <c r="SFD43" s="18"/>
      <c r="SFE43" s="18"/>
      <c r="SFF43" s="18"/>
      <c r="SFG43" s="18"/>
      <c r="SFH43" s="18"/>
      <c r="SFI43" s="18"/>
      <c r="SFJ43" s="18"/>
      <c r="SFK43" s="18"/>
      <c r="SFL43" s="18"/>
      <c r="SFM43" s="18"/>
      <c r="SFN43" s="18"/>
      <c r="SFO43" s="18"/>
      <c r="SFP43" s="18"/>
      <c r="SFQ43" s="18"/>
      <c r="SFR43" s="18"/>
      <c r="SFS43" s="18"/>
      <c r="SFT43" s="18"/>
      <c r="SFU43" s="18"/>
      <c r="SFV43" s="18"/>
      <c r="SFW43" s="18"/>
      <c r="SFX43" s="18"/>
      <c r="SFY43" s="18"/>
      <c r="SFZ43" s="18"/>
      <c r="SGA43" s="18"/>
      <c r="SGB43" s="18"/>
      <c r="SGC43" s="18"/>
      <c r="SGD43" s="18"/>
      <c r="SGE43" s="18"/>
      <c r="SGF43" s="18"/>
      <c r="SGG43" s="18"/>
      <c r="SGH43" s="18"/>
      <c r="SGI43" s="18"/>
      <c r="SGJ43" s="18"/>
      <c r="SGK43" s="18"/>
      <c r="SGL43" s="18"/>
      <c r="SGM43" s="18"/>
      <c r="SGN43" s="18"/>
      <c r="SGO43" s="18"/>
      <c r="SGP43" s="18"/>
      <c r="SGQ43" s="18"/>
      <c r="SGR43" s="18"/>
      <c r="SGS43" s="18"/>
      <c r="SGT43" s="18"/>
      <c r="SGU43" s="18"/>
      <c r="SGV43" s="18"/>
      <c r="SGW43" s="18"/>
      <c r="SGX43" s="18"/>
      <c r="SGY43" s="18"/>
      <c r="SGZ43" s="18"/>
      <c r="SHA43" s="18"/>
      <c r="SHB43" s="18"/>
      <c r="SHC43" s="18"/>
      <c r="SHD43" s="18"/>
      <c r="SHE43" s="18"/>
      <c r="SHF43" s="18"/>
      <c r="SHG43" s="18"/>
      <c r="SHH43" s="18"/>
      <c r="SHI43" s="18"/>
      <c r="SHJ43" s="18"/>
      <c r="SHK43" s="18"/>
      <c r="SHL43" s="18"/>
      <c r="SHM43" s="18"/>
      <c r="SHN43" s="18"/>
      <c r="SHO43" s="18"/>
      <c r="SHP43" s="18"/>
      <c r="SHQ43" s="18"/>
      <c r="SHR43" s="18"/>
      <c r="SHS43" s="18"/>
      <c r="SHT43" s="18"/>
      <c r="SHU43" s="18"/>
      <c r="SHV43" s="18"/>
      <c r="SHW43" s="18"/>
      <c r="SHX43" s="18"/>
      <c r="SHY43" s="18"/>
      <c r="SHZ43" s="18"/>
      <c r="SIA43" s="18"/>
      <c r="SIB43" s="18"/>
      <c r="SIC43" s="18"/>
      <c r="SID43" s="18"/>
      <c r="SIE43" s="18"/>
      <c r="SIF43" s="18"/>
      <c r="SIG43" s="18"/>
      <c r="SIH43" s="18"/>
      <c r="SII43" s="18"/>
      <c r="SIJ43" s="18"/>
      <c r="SIK43" s="18"/>
      <c r="SIL43" s="18"/>
      <c r="SIM43" s="18"/>
      <c r="SIN43" s="18"/>
      <c r="SIO43" s="18"/>
      <c r="SIP43" s="18"/>
      <c r="SIQ43" s="18"/>
      <c r="SIR43" s="18"/>
      <c r="SIS43" s="18"/>
      <c r="SIT43" s="18"/>
      <c r="SIU43" s="18"/>
      <c r="SIV43" s="18"/>
      <c r="SIW43" s="18"/>
      <c r="SIX43" s="18"/>
      <c r="SIY43" s="18"/>
      <c r="SIZ43" s="18"/>
      <c r="SJA43" s="18"/>
      <c r="SJB43" s="18"/>
      <c r="SJC43" s="18"/>
      <c r="SJD43" s="18"/>
      <c r="SJE43" s="18"/>
      <c r="SJF43" s="18"/>
      <c r="SJG43" s="18"/>
      <c r="SJH43" s="18"/>
      <c r="SJI43" s="18"/>
      <c r="SJJ43" s="18"/>
      <c r="SJK43" s="18"/>
      <c r="SJL43" s="18"/>
      <c r="SJM43" s="18"/>
      <c r="SJN43" s="18"/>
      <c r="SJO43" s="18"/>
      <c r="SJP43" s="18"/>
      <c r="SJQ43" s="18"/>
      <c r="SJR43" s="18"/>
      <c r="SJS43" s="18"/>
      <c r="SJT43" s="18"/>
      <c r="SJU43" s="18"/>
      <c r="SJV43" s="18"/>
      <c r="SJW43" s="18"/>
      <c r="SJX43" s="18"/>
      <c r="SJY43" s="18"/>
      <c r="SJZ43" s="18"/>
      <c r="SKA43" s="18"/>
      <c r="SKB43" s="18"/>
      <c r="SKC43" s="18"/>
      <c r="SKD43" s="18"/>
      <c r="SKE43" s="18"/>
      <c r="SKF43" s="18"/>
      <c r="SKG43" s="18"/>
      <c r="SKH43" s="18"/>
      <c r="SKI43" s="18"/>
      <c r="SKJ43" s="18"/>
      <c r="SKK43" s="18"/>
      <c r="SKL43" s="18"/>
      <c r="SKM43" s="18"/>
      <c r="SKN43" s="18"/>
      <c r="SKO43" s="18"/>
      <c r="SKP43" s="18"/>
      <c r="SKQ43" s="18"/>
      <c r="SKR43" s="18"/>
      <c r="SKS43" s="18"/>
      <c r="SKT43" s="18"/>
      <c r="SKU43" s="18"/>
      <c r="SKV43" s="18"/>
      <c r="SKW43" s="18"/>
      <c r="SKX43" s="18"/>
      <c r="SKY43" s="18"/>
      <c r="SKZ43" s="18"/>
      <c r="SLA43" s="18"/>
      <c r="SLB43" s="18"/>
      <c r="SLC43" s="18"/>
      <c r="SLD43" s="18"/>
      <c r="SLE43" s="18"/>
      <c r="SLF43" s="18"/>
      <c r="SLG43" s="18"/>
      <c r="SLH43" s="18"/>
      <c r="SLI43" s="18"/>
      <c r="SLJ43" s="18"/>
      <c r="SLK43" s="18"/>
      <c r="SLL43" s="18"/>
      <c r="SLM43" s="18"/>
      <c r="SLN43" s="18"/>
      <c r="SLO43" s="18"/>
      <c r="SLP43" s="18"/>
      <c r="SLQ43" s="18"/>
      <c r="SLR43" s="18"/>
      <c r="SLS43" s="18"/>
      <c r="SLT43" s="18"/>
      <c r="SLU43" s="18"/>
      <c r="SLV43" s="18"/>
      <c r="SLW43" s="18"/>
      <c r="SLX43" s="18"/>
      <c r="SLY43" s="18"/>
      <c r="SLZ43" s="18"/>
      <c r="SMA43" s="18"/>
      <c r="SMB43" s="18"/>
      <c r="SMC43" s="18"/>
      <c r="SMD43" s="18"/>
      <c r="SME43" s="18"/>
      <c r="SMF43" s="18"/>
      <c r="SMG43" s="18"/>
      <c r="SMH43" s="18"/>
      <c r="SMI43" s="18"/>
      <c r="SMJ43" s="18"/>
      <c r="SMK43" s="18"/>
      <c r="SML43" s="18"/>
      <c r="SMM43" s="18"/>
      <c r="SMN43" s="18"/>
      <c r="SMO43" s="18"/>
      <c r="SMP43" s="18"/>
      <c r="SMQ43" s="18"/>
      <c r="SMR43" s="18"/>
      <c r="SMS43" s="18"/>
      <c r="SMT43" s="18"/>
      <c r="SMU43" s="18"/>
      <c r="SMV43" s="18"/>
      <c r="SMW43" s="18"/>
      <c r="SMX43" s="18"/>
      <c r="SMY43" s="18"/>
      <c r="SMZ43" s="18"/>
      <c r="SNA43" s="18"/>
      <c r="SNB43" s="18"/>
      <c r="SNC43" s="18"/>
      <c r="SND43" s="18"/>
      <c r="SNE43" s="18"/>
      <c r="SNF43" s="18"/>
      <c r="SNG43" s="18"/>
      <c r="SNH43" s="18"/>
      <c r="SNI43" s="18"/>
      <c r="SNJ43" s="18"/>
      <c r="SNK43" s="18"/>
      <c r="SNL43" s="18"/>
      <c r="SNM43" s="18"/>
      <c r="SNN43" s="18"/>
      <c r="SNO43" s="18"/>
      <c r="SNP43" s="18"/>
      <c r="SNQ43" s="18"/>
      <c r="SNR43" s="18"/>
      <c r="SNS43" s="18"/>
      <c r="SNT43" s="18"/>
      <c r="SNU43" s="18"/>
      <c r="SNV43" s="18"/>
      <c r="SNW43" s="18"/>
      <c r="SNX43" s="18"/>
      <c r="SNY43" s="18"/>
      <c r="SNZ43" s="18"/>
      <c r="SOA43" s="18"/>
      <c r="SOB43" s="18"/>
      <c r="SOC43" s="18"/>
      <c r="SOD43" s="18"/>
      <c r="SOE43" s="18"/>
      <c r="SOF43" s="18"/>
      <c r="SOG43" s="18"/>
      <c r="SOH43" s="18"/>
      <c r="SOI43" s="18"/>
      <c r="SOJ43" s="18"/>
      <c r="SOK43" s="18"/>
      <c r="SOL43" s="18"/>
      <c r="SOM43" s="18"/>
      <c r="SON43" s="18"/>
      <c r="SOO43" s="18"/>
      <c r="SOP43" s="18"/>
      <c r="SOQ43" s="18"/>
      <c r="SOR43" s="18"/>
      <c r="SOS43" s="18"/>
      <c r="SOT43" s="18"/>
      <c r="SOU43" s="18"/>
      <c r="SOV43" s="18"/>
      <c r="SOW43" s="18"/>
      <c r="SOX43" s="18"/>
      <c r="SOY43" s="18"/>
      <c r="SOZ43" s="18"/>
      <c r="SPA43" s="18"/>
      <c r="SPB43" s="18"/>
      <c r="SPC43" s="18"/>
      <c r="SPD43" s="18"/>
      <c r="SPE43" s="18"/>
      <c r="SPF43" s="18"/>
      <c r="SPG43" s="18"/>
      <c r="SPH43" s="18"/>
      <c r="SPI43" s="18"/>
      <c r="SPJ43" s="18"/>
      <c r="SPK43" s="18"/>
      <c r="SPL43" s="18"/>
      <c r="SPM43" s="18"/>
      <c r="SPN43" s="18"/>
      <c r="SPO43" s="18"/>
      <c r="SPP43" s="18"/>
      <c r="SPQ43" s="18"/>
      <c r="SPR43" s="18"/>
      <c r="SPS43" s="18"/>
      <c r="SPT43" s="18"/>
      <c r="SPU43" s="18"/>
      <c r="SPV43" s="18"/>
      <c r="SPW43" s="18"/>
      <c r="SPX43" s="18"/>
      <c r="SPY43" s="18"/>
      <c r="SPZ43" s="18"/>
      <c r="SQA43" s="18"/>
      <c r="SQB43" s="18"/>
      <c r="SQC43" s="18"/>
      <c r="SQD43" s="18"/>
      <c r="SQE43" s="18"/>
      <c r="SQF43" s="18"/>
      <c r="SQG43" s="18"/>
      <c r="SQH43" s="18"/>
      <c r="SQI43" s="18"/>
      <c r="SQJ43" s="18"/>
      <c r="SQK43" s="18"/>
      <c r="SQL43" s="18"/>
      <c r="SQM43" s="18"/>
      <c r="SQN43" s="18"/>
      <c r="SQO43" s="18"/>
      <c r="SQP43" s="18"/>
      <c r="SQQ43" s="18"/>
      <c r="SQR43" s="18"/>
      <c r="SQS43" s="18"/>
      <c r="SQT43" s="18"/>
      <c r="SQU43" s="18"/>
      <c r="SQV43" s="18"/>
      <c r="SQW43" s="18"/>
      <c r="SQX43" s="18"/>
      <c r="SQY43" s="18"/>
      <c r="SQZ43" s="18"/>
      <c r="SRA43" s="18"/>
      <c r="SRB43" s="18"/>
      <c r="SRC43" s="18"/>
      <c r="SRD43" s="18"/>
      <c r="SRE43" s="18"/>
      <c r="SRF43" s="18"/>
      <c r="SRG43" s="18"/>
      <c r="SRH43" s="18"/>
      <c r="SRI43" s="18"/>
      <c r="SRJ43" s="18"/>
      <c r="SRK43" s="18"/>
      <c r="SRL43" s="18"/>
      <c r="SRM43" s="18"/>
      <c r="SRN43" s="18"/>
      <c r="SRO43" s="18"/>
      <c r="SRP43" s="18"/>
      <c r="SRQ43" s="18"/>
      <c r="SRR43" s="18"/>
      <c r="SRS43" s="18"/>
      <c r="SRT43" s="18"/>
      <c r="SRU43" s="18"/>
      <c r="SRV43" s="18"/>
      <c r="SRW43" s="18"/>
      <c r="SRX43" s="18"/>
      <c r="SRY43" s="18"/>
      <c r="SRZ43" s="18"/>
      <c r="SSA43" s="18"/>
      <c r="SSB43" s="18"/>
      <c r="SSC43" s="18"/>
      <c r="SSD43" s="18"/>
      <c r="SSE43" s="18"/>
      <c r="SSF43" s="18"/>
      <c r="SSG43" s="18"/>
      <c r="SSH43" s="18"/>
      <c r="SSI43" s="18"/>
      <c r="SSJ43" s="18"/>
      <c r="SSK43" s="18"/>
      <c r="SSL43" s="18"/>
      <c r="SSM43" s="18"/>
      <c r="SSN43" s="18"/>
      <c r="SSO43" s="18"/>
      <c r="SSP43" s="18"/>
      <c r="SSQ43" s="18"/>
      <c r="SSR43" s="18"/>
      <c r="SSS43" s="18"/>
      <c r="SST43" s="18"/>
      <c r="SSU43" s="18"/>
      <c r="SSV43" s="18"/>
      <c r="SSW43" s="18"/>
      <c r="SSX43" s="18"/>
      <c r="SSY43" s="18"/>
      <c r="SSZ43" s="18"/>
      <c r="STA43" s="18"/>
      <c r="STB43" s="18"/>
      <c r="STC43" s="18"/>
      <c r="STD43" s="18"/>
      <c r="STE43" s="18"/>
      <c r="STF43" s="18"/>
      <c r="STG43" s="18"/>
      <c r="STH43" s="18"/>
      <c r="STI43" s="18"/>
      <c r="STJ43" s="18"/>
      <c r="STK43" s="18"/>
      <c r="STL43" s="18"/>
      <c r="STM43" s="18"/>
      <c r="STN43" s="18"/>
      <c r="STO43" s="18"/>
      <c r="STP43" s="18"/>
      <c r="STQ43" s="18"/>
      <c r="STR43" s="18"/>
      <c r="STS43" s="18"/>
      <c r="STT43" s="18"/>
      <c r="STU43" s="18"/>
      <c r="STV43" s="18"/>
      <c r="STW43" s="18"/>
      <c r="STX43" s="18"/>
      <c r="STY43" s="18"/>
      <c r="STZ43" s="18"/>
      <c r="SUA43" s="18"/>
      <c r="SUB43" s="18"/>
      <c r="SUC43" s="18"/>
      <c r="SUD43" s="18"/>
      <c r="SUE43" s="18"/>
      <c r="SUF43" s="18"/>
      <c r="SUG43" s="18"/>
      <c r="SUH43" s="18"/>
      <c r="SUI43" s="18"/>
      <c r="SUJ43" s="18"/>
      <c r="SUK43" s="18"/>
      <c r="SUL43" s="18"/>
      <c r="SUM43" s="18"/>
      <c r="SUN43" s="18"/>
      <c r="SUO43" s="18"/>
      <c r="SUP43" s="18"/>
      <c r="SUQ43" s="18"/>
      <c r="SUR43" s="18"/>
      <c r="SUS43" s="18"/>
      <c r="SUT43" s="18"/>
      <c r="SUU43" s="18"/>
      <c r="SUV43" s="18"/>
      <c r="SUW43" s="18"/>
      <c r="SUX43" s="18"/>
      <c r="SUY43" s="18"/>
      <c r="SUZ43" s="18"/>
      <c r="SVA43" s="18"/>
      <c r="SVB43" s="18"/>
      <c r="SVC43" s="18"/>
      <c r="SVD43" s="18"/>
      <c r="SVE43" s="18"/>
      <c r="SVF43" s="18"/>
      <c r="SVG43" s="18"/>
      <c r="SVH43" s="18"/>
      <c r="SVI43" s="18"/>
      <c r="SVJ43" s="18"/>
      <c r="SVK43" s="18"/>
      <c r="SVL43" s="18"/>
      <c r="SVM43" s="18"/>
      <c r="SVN43" s="18"/>
      <c r="SVO43" s="18"/>
      <c r="SVP43" s="18"/>
      <c r="SVQ43" s="18"/>
      <c r="SVR43" s="18"/>
      <c r="SVS43" s="18"/>
      <c r="SVT43" s="18"/>
      <c r="SVU43" s="18"/>
      <c r="SVV43" s="18"/>
      <c r="SVW43" s="18"/>
      <c r="SVX43" s="18"/>
      <c r="SVY43" s="18"/>
      <c r="SVZ43" s="18"/>
      <c r="SWA43" s="18"/>
      <c r="SWB43" s="18"/>
      <c r="SWC43" s="18"/>
      <c r="SWD43" s="18"/>
      <c r="SWE43" s="18"/>
      <c r="SWF43" s="18"/>
      <c r="SWG43" s="18"/>
      <c r="SWH43" s="18"/>
      <c r="SWI43" s="18"/>
      <c r="SWJ43" s="18"/>
      <c r="SWK43" s="18"/>
      <c r="SWL43" s="18"/>
      <c r="SWM43" s="18"/>
      <c r="SWN43" s="18"/>
      <c r="SWO43" s="18"/>
      <c r="SWP43" s="18"/>
      <c r="SWQ43" s="18"/>
      <c r="SWR43" s="18"/>
      <c r="SWS43" s="18"/>
      <c r="SWT43" s="18"/>
      <c r="SWU43" s="18"/>
      <c r="SWV43" s="18"/>
      <c r="SWW43" s="18"/>
      <c r="SWX43" s="18"/>
      <c r="SWY43" s="18"/>
      <c r="SWZ43" s="18"/>
      <c r="SXA43" s="18"/>
      <c r="SXB43" s="18"/>
      <c r="SXC43" s="18"/>
      <c r="SXD43" s="18"/>
      <c r="SXE43" s="18"/>
      <c r="SXF43" s="18"/>
      <c r="SXG43" s="18"/>
      <c r="SXH43" s="18"/>
      <c r="SXI43" s="18"/>
      <c r="SXJ43" s="18"/>
      <c r="SXK43" s="18"/>
      <c r="SXL43" s="18"/>
      <c r="SXM43" s="18"/>
      <c r="SXN43" s="18"/>
      <c r="SXO43" s="18"/>
      <c r="SXP43" s="18"/>
      <c r="SXQ43" s="18"/>
      <c r="SXR43" s="18"/>
      <c r="SXS43" s="18"/>
      <c r="SXT43" s="18"/>
      <c r="SXU43" s="18"/>
      <c r="SXV43" s="18"/>
      <c r="SXW43" s="18"/>
      <c r="SXX43" s="18"/>
      <c r="SXY43" s="18"/>
      <c r="SXZ43" s="18"/>
      <c r="SYA43" s="18"/>
      <c r="SYB43" s="18"/>
      <c r="SYC43" s="18"/>
      <c r="SYD43" s="18"/>
      <c r="SYE43" s="18"/>
      <c r="SYF43" s="18"/>
      <c r="SYG43" s="18"/>
      <c r="SYH43" s="18"/>
      <c r="SYI43" s="18"/>
      <c r="SYJ43" s="18"/>
      <c r="SYK43" s="18"/>
      <c r="SYL43" s="18"/>
      <c r="SYM43" s="18"/>
      <c r="SYN43" s="18"/>
      <c r="SYO43" s="18"/>
      <c r="SYP43" s="18"/>
      <c r="SYQ43" s="18"/>
      <c r="SYR43" s="18"/>
      <c r="SYS43" s="18"/>
      <c r="SYT43" s="18"/>
      <c r="SYU43" s="18"/>
      <c r="SYV43" s="18"/>
      <c r="SYW43" s="18"/>
      <c r="SYX43" s="18"/>
      <c r="SYY43" s="18"/>
      <c r="SYZ43" s="18"/>
      <c r="SZA43" s="18"/>
      <c r="SZB43" s="18"/>
      <c r="SZC43" s="18"/>
      <c r="SZD43" s="18"/>
      <c r="SZE43" s="18"/>
      <c r="SZF43" s="18"/>
      <c r="SZG43" s="18"/>
      <c r="SZH43" s="18"/>
      <c r="SZI43" s="18"/>
      <c r="SZJ43" s="18"/>
      <c r="SZK43" s="18"/>
      <c r="SZL43" s="18"/>
      <c r="SZM43" s="18"/>
      <c r="SZN43" s="18"/>
      <c r="SZO43" s="18"/>
      <c r="SZP43" s="18"/>
      <c r="SZQ43" s="18"/>
      <c r="SZR43" s="18"/>
      <c r="SZS43" s="18"/>
      <c r="SZT43" s="18"/>
      <c r="SZU43" s="18"/>
      <c r="SZV43" s="18"/>
      <c r="SZW43" s="18"/>
      <c r="SZX43" s="18"/>
      <c r="SZY43" s="18"/>
      <c r="SZZ43" s="18"/>
      <c r="TAA43" s="18"/>
      <c r="TAB43" s="18"/>
      <c r="TAC43" s="18"/>
      <c r="TAD43" s="18"/>
      <c r="TAE43" s="18"/>
      <c r="TAF43" s="18"/>
      <c r="TAG43" s="18"/>
      <c r="TAH43" s="18"/>
      <c r="TAI43" s="18"/>
      <c r="TAJ43" s="18"/>
      <c r="TAK43" s="18"/>
      <c r="TAL43" s="18"/>
      <c r="TAM43" s="18"/>
      <c r="TAN43" s="18"/>
      <c r="TAO43" s="18"/>
      <c r="TAP43" s="18"/>
      <c r="TAQ43" s="18"/>
      <c r="TAR43" s="18"/>
      <c r="TAS43" s="18"/>
      <c r="TAT43" s="18"/>
      <c r="TAU43" s="18"/>
      <c r="TAV43" s="18"/>
      <c r="TAW43" s="18"/>
      <c r="TAX43" s="18"/>
      <c r="TAY43" s="18"/>
      <c r="TAZ43" s="18"/>
      <c r="TBA43" s="18"/>
      <c r="TBB43" s="18"/>
      <c r="TBC43" s="18"/>
      <c r="TBD43" s="18"/>
      <c r="TBE43" s="18"/>
      <c r="TBF43" s="18"/>
      <c r="TBG43" s="18"/>
      <c r="TBH43" s="18"/>
      <c r="TBI43" s="18"/>
      <c r="TBJ43" s="18"/>
      <c r="TBK43" s="18"/>
      <c r="TBL43" s="18"/>
      <c r="TBM43" s="18"/>
      <c r="TBN43" s="18"/>
      <c r="TBO43" s="18"/>
      <c r="TBP43" s="18"/>
      <c r="TBQ43" s="18"/>
      <c r="TBR43" s="18"/>
      <c r="TBS43" s="18"/>
      <c r="TBT43" s="18"/>
      <c r="TBU43" s="18"/>
      <c r="TBV43" s="18"/>
      <c r="TBW43" s="18"/>
      <c r="TBX43" s="18"/>
      <c r="TBY43" s="18"/>
      <c r="TBZ43" s="18"/>
      <c r="TCA43" s="18"/>
      <c r="TCB43" s="18"/>
      <c r="TCC43" s="18"/>
      <c r="TCD43" s="18"/>
      <c r="TCE43" s="18"/>
      <c r="TCF43" s="18"/>
      <c r="TCG43" s="18"/>
      <c r="TCH43" s="18"/>
      <c r="TCI43" s="18"/>
      <c r="TCJ43" s="18"/>
      <c r="TCK43" s="18"/>
      <c r="TCL43" s="18"/>
      <c r="TCM43" s="18"/>
      <c r="TCN43" s="18"/>
      <c r="TCO43" s="18"/>
      <c r="TCP43" s="18"/>
      <c r="TCQ43" s="18"/>
      <c r="TCR43" s="18"/>
      <c r="TCS43" s="18"/>
      <c r="TCT43" s="18"/>
      <c r="TCU43" s="18"/>
      <c r="TCV43" s="18"/>
      <c r="TCW43" s="18"/>
      <c r="TCX43" s="18"/>
      <c r="TCY43" s="18"/>
      <c r="TCZ43" s="18"/>
      <c r="TDA43" s="18"/>
      <c r="TDB43" s="18"/>
      <c r="TDC43" s="18"/>
      <c r="TDD43" s="18"/>
      <c r="TDE43" s="18"/>
      <c r="TDF43" s="18"/>
      <c r="TDG43" s="18"/>
      <c r="TDH43" s="18"/>
      <c r="TDI43" s="18"/>
      <c r="TDJ43" s="18"/>
      <c r="TDK43" s="18"/>
      <c r="TDL43" s="18"/>
      <c r="TDM43" s="18"/>
      <c r="TDN43" s="18"/>
      <c r="TDO43" s="18"/>
      <c r="TDP43" s="18"/>
      <c r="TDQ43" s="18"/>
      <c r="TDR43" s="18"/>
      <c r="TDS43" s="18"/>
      <c r="TDT43" s="18"/>
      <c r="TDU43" s="18"/>
      <c r="TDV43" s="18"/>
      <c r="TDW43" s="18"/>
      <c r="TDX43" s="18"/>
      <c r="TDY43" s="18"/>
      <c r="TDZ43" s="18"/>
      <c r="TEA43" s="18"/>
      <c r="TEB43" s="18"/>
      <c r="TEC43" s="18"/>
      <c r="TED43" s="18"/>
      <c r="TEE43" s="18"/>
      <c r="TEF43" s="18"/>
      <c r="TEG43" s="18"/>
      <c r="TEH43" s="18"/>
      <c r="TEI43" s="18"/>
      <c r="TEJ43" s="18"/>
      <c r="TEK43" s="18"/>
      <c r="TEL43" s="18"/>
      <c r="TEM43" s="18"/>
      <c r="TEN43" s="18"/>
      <c r="TEO43" s="18"/>
      <c r="TEP43" s="18"/>
      <c r="TEQ43" s="18"/>
      <c r="TER43" s="18"/>
      <c r="TES43" s="18"/>
      <c r="TET43" s="18"/>
      <c r="TEU43" s="18"/>
      <c r="TEV43" s="18"/>
      <c r="TEW43" s="18"/>
      <c r="TEX43" s="18"/>
      <c r="TEY43" s="18"/>
      <c r="TEZ43" s="18"/>
      <c r="TFA43" s="18"/>
      <c r="TFB43" s="18"/>
      <c r="TFC43" s="18"/>
      <c r="TFD43" s="18"/>
      <c r="TFE43" s="18"/>
      <c r="TFF43" s="18"/>
      <c r="TFG43" s="18"/>
      <c r="TFH43" s="18"/>
      <c r="TFI43" s="18"/>
      <c r="TFJ43" s="18"/>
      <c r="TFK43" s="18"/>
      <c r="TFL43" s="18"/>
      <c r="TFM43" s="18"/>
      <c r="TFN43" s="18"/>
      <c r="TFO43" s="18"/>
      <c r="TFP43" s="18"/>
      <c r="TFQ43" s="18"/>
      <c r="TFR43" s="18"/>
      <c r="TFS43" s="18"/>
      <c r="TFT43" s="18"/>
      <c r="TFU43" s="18"/>
      <c r="TFV43" s="18"/>
      <c r="TFW43" s="18"/>
      <c r="TFX43" s="18"/>
      <c r="TFY43" s="18"/>
      <c r="TFZ43" s="18"/>
      <c r="TGA43" s="18"/>
      <c r="TGB43" s="18"/>
      <c r="TGC43" s="18"/>
      <c r="TGD43" s="18"/>
      <c r="TGE43" s="18"/>
      <c r="TGF43" s="18"/>
      <c r="TGG43" s="18"/>
      <c r="TGH43" s="18"/>
      <c r="TGI43" s="18"/>
      <c r="TGJ43" s="18"/>
      <c r="TGK43" s="18"/>
      <c r="TGL43" s="18"/>
      <c r="TGM43" s="18"/>
      <c r="TGN43" s="18"/>
      <c r="TGO43" s="18"/>
      <c r="TGP43" s="18"/>
      <c r="TGQ43" s="18"/>
      <c r="TGR43" s="18"/>
      <c r="TGS43" s="18"/>
      <c r="TGT43" s="18"/>
      <c r="TGU43" s="18"/>
      <c r="TGV43" s="18"/>
      <c r="TGW43" s="18"/>
      <c r="TGX43" s="18"/>
      <c r="TGY43" s="18"/>
      <c r="TGZ43" s="18"/>
      <c r="THA43" s="18"/>
      <c r="THB43" s="18"/>
      <c r="THC43" s="18"/>
      <c r="THD43" s="18"/>
      <c r="THE43" s="18"/>
      <c r="THF43" s="18"/>
      <c r="THG43" s="18"/>
      <c r="THH43" s="18"/>
      <c r="THI43" s="18"/>
      <c r="THJ43" s="18"/>
      <c r="THK43" s="18"/>
      <c r="THL43" s="18"/>
      <c r="THM43" s="18"/>
      <c r="THN43" s="18"/>
      <c r="THO43" s="18"/>
      <c r="THP43" s="18"/>
      <c r="THQ43" s="18"/>
      <c r="THR43" s="18"/>
      <c r="THS43" s="18"/>
      <c r="THT43" s="18"/>
      <c r="THU43" s="18"/>
      <c r="THV43" s="18"/>
      <c r="THW43" s="18"/>
      <c r="THX43" s="18"/>
      <c r="THY43" s="18"/>
      <c r="THZ43" s="18"/>
      <c r="TIA43" s="18"/>
      <c r="TIB43" s="18"/>
      <c r="TIC43" s="18"/>
      <c r="TID43" s="18"/>
      <c r="TIE43" s="18"/>
      <c r="TIF43" s="18"/>
      <c r="TIG43" s="18"/>
      <c r="TIH43" s="18"/>
      <c r="TII43" s="18"/>
      <c r="TIJ43" s="18"/>
      <c r="TIK43" s="18"/>
      <c r="TIL43" s="18"/>
      <c r="TIM43" s="18"/>
      <c r="TIN43" s="18"/>
      <c r="TIO43" s="18"/>
      <c r="TIP43" s="18"/>
      <c r="TIQ43" s="18"/>
      <c r="TIR43" s="18"/>
      <c r="TIS43" s="18"/>
      <c r="TIT43" s="18"/>
      <c r="TIU43" s="18"/>
      <c r="TIV43" s="18"/>
      <c r="TIW43" s="18"/>
      <c r="TIX43" s="18"/>
      <c r="TIY43" s="18"/>
      <c r="TIZ43" s="18"/>
      <c r="TJA43" s="18"/>
      <c r="TJB43" s="18"/>
      <c r="TJC43" s="18"/>
      <c r="TJD43" s="18"/>
      <c r="TJE43" s="18"/>
      <c r="TJF43" s="18"/>
      <c r="TJG43" s="18"/>
      <c r="TJH43" s="18"/>
      <c r="TJI43" s="18"/>
      <c r="TJJ43" s="18"/>
      <c r="TJK43" s="18"/>
      <c r="TJL43" s="18"/>
      <c r="TJM43" s="18"/>
      <c r="TJN43" s="18"/>
      <c r="TJO43" s="18"/>
      <c r="TJP43" s="18"/>
      <c r="TJQ43" s="18"/>
      <c r="TJR43" s="18"/>
      <c r="TJS43" s="18"/>
      <c r="TJT43" s="18"/>
      <c r="TJU43" s="18"/>
      <c r="TJV43" s="18"/>
      <c r="TJW43" s="18"/>
      <c r="TJX43" s="18"/>
      <c r="TJY43" s="18"/>
      <c r="TJZ43" s="18"/>
      <c r="TKA43" s="18"/>
      <c r="TKB43" s="18"/>
      <c r="TKC43" s="18"/>
      <c r="TKD43" s="18"/>
      <c r="TKE43" s="18"/>
      <c r="TKF43" s="18"/>
      <c r="TKG43" s="18"/>
      <c r="TKH43" s="18"/>
      <c r="TKI43" s="18"/>
      <c r="TKJ43" s="18"/>
      <c r="TKK43" s="18"/>
      <c r="TKL43" s="18"/>
      <c r="TKM43" s="18"/>
      <c r="TKN43" s="18"/>
      <c r="TKO43" s="18"/>
      <c r="TKP43" s="18"/>
      <c r="TKQ43" s="18"/>
      <c r="TKR43" s="18"/>
      <c r="TKS43" s="18"/>
      <c r="TKT43" s="18"/>
      <c r="TKU43" s="18"/>
      <c r="TKV43" s="18"/>
      <c r="TKW43" s="18"/>
      <c r="TKX43" s="18"/>
      <c r="TKY43" s="18"/>
      <c r="TKZ43" s="18"/>
      <c r="TLA43" s="18"/>
      <c r="TLB43" s="18"/>
      <c r="TLC43" s="18"/>
      <c r="TLD43" s="18"/>
      <c r="TLE43" s="18"/>
      <c r="TLF43" s="18"/>
      <c r="TLG43" s="18"/>
      <c r="TLH43" s="18"/>
      <c r="TLI43" s="18"/>
      <c r="TLJ43" s="18"/>
      <c r="TLK43" s="18"/>
      <c r="TLL43" s="18"/>
      <c r="TLM43" s="18"/>
      <c r="TLN43" s="18"/>
      <c r="TLO43" s="18"/>
      <c r="TLP43" s="18"/>
      <c r="TLQ43" s="18"/>
      <c r="TLR43" s="18"/>
      <c r="TLS43" s="18"/>
      <c r="TLT43" s="18"/>
      <c r="TLU43" s="18"/>
      <c r="TLV43" s="18"/>
      <c r="TLW43" s="18"/>
      <c r="TLX43" s="18"/>
      <c r="TLY43" s="18"/>
      <c r="TLZ43" s="18"/>
      <c r="TMA43" s="18"/>
      <c r="TMB43" s="18"/>
      <c r="TMC43" s="18"/>
      <c r="TMD43" s="18"/>
      <c r="TME43" s="18"/>
      <c r="TMF43" s="18"/>
      <c r="TMG43" s="18"/>
      <c r="TMH43" s="18"/>
      <c r="TMI43" s="18"/>
      <c r="TMJ43" s="18"/>
      <c r="TMK43" s="18"/>
      <c r="TML43" s="18"/>
      <c r="TMM43" s="18"/>
      <c r="TMN43" s="18"/>
      <c r="TMO43" s="18"/>
      <c r="TMP43" s="18"/>
      <c r="TMQ43" s="18"/>
      <c r="TMR43" s="18"/>
      <c r="TMS43" s="18"/>
      <c r="TMT43" s="18"/>
      <c r="TMU43" s="18"/>
      <c r="TMV43" s="18"/>
      <c r="TMW43" s="18"/>
      <c r="TMX43" s="18"/>
      <c r="TMY43" s="18"/>
      <c r="TMZ43" s="18"/>
      <c r="TNA43" s="18"/>
      <c r="TNB43" s="18"/>
      <c r="TNC43" s="18"/>
      <c r="TND43" s="18"/>
      <c r="TNE43" s="18"/>
      <c r="TNF43" s="18"/>
      <c r="TNG43" s="18"/>
      <c r="TNH43" s="18"/>
      <c r="TNI43" s="18"/>
      <c r="TNJ43" s="18"/>
      <c r="TNK43" s="18"/>
      <c r="TNL43" s="18"/>
      <c r="TNM43" s="18"/>
      <c r="TNN43" s="18"/>
      <c r="TNO43" s="18"/>
      <c r="TNP43" s="18"/>
      <c r="TNQ43" s="18"/>
      <c r="TNR43" s="18"/>
      <c r="TNS43" s="18"/>
      <c r="TNT43" s="18"/>
      <c r="TNU43" s="18"/>
      <c r="TNV43" s="18"/>
      <c r="TNW43" s="18"/>
      <c r="TNX43" s="18"/>
      <c r="TNY43" s="18"/>
      <c r="TNZ43" s="18"/>
      <c r="TOA43" s="18"/>
      <c r="TOB43" s="18"/>
      <c r="TOC43" s="18"/>
      <c r="TOD43" s="18"/>
      <c r="TOE43" s="18"/>
      <c r="TOF43" s="18"/>
      <c r="TOG43" s="18"/>
      <c r="TOH43" s="18"/>
      <c r="TOI43" s="18"/>
      <c r="TOJ43" s="18"/>
      <c r="TOK43" s="18"/>
      <c r="TOL43" s="18"/>
      <c r="TOM43" s="18"/>
      <c r="TON43" s="18"/>
      <c r="TOO43" s="18"/>
      <c r="TOP43" s="18"/>
      <c r="TOQ43" s="18"/>
      <c r="TOR43" s="18"/>
      <c r="TOS43" s="18"/>
      <c r="TOT43" s="18"/>
      <c r="TOU43" s="18"/>
      <c r="TOV43" s="18"/>
      <c r="TOW43" s="18"/>
      <c r="TOX43" s="18"/>
      <c r="TOY43" s="18"/>
      <c r="TOZ43" s="18"/>
      <c r="TPA43" s="18"/>
      <c r="TPB43" s="18"/>
      <c r="TPC43" s="18"/>
      <c r="TPD43" s="18"/>
      <c r="TPE43" s="18"/>
      <c r="TPF43" s="18"/>
      <c r="TPG43" s="18"/>
      <c r="TPH43" s="18"/>
      <c r="TPI43" s="18"/>
      <c r="TPJ43" s="18"/>
      <c r="TPK43" s="18"/>
      <c r="TPL43" s="18"/>
      <c r="TPM43" s="18"/>
      <c r="TPN43" s="18"/>
      <c r="TPO43" s="18"/>
      <c r="TPP43" s="18"/>
      <c r="TPQ43" s="18"/>
      <c r="TPR43" s="18"/>
      <c r="TPS43" s="18"/>
      <c r="TPT43" s="18"/>
      <c r="TPU43" s="18"/>
      <c r="TPV43" s="18"/>
      <c r="TPW43" s="18"/>
      <c r="TPX43" s="18"/>
      <c r="TPY43" s="18"/>
      <c r="TPZ43" s="18"/>
      <c r="TQA43" s="18"/>
      <c r="TQB43" s="18"/>
      <c r="TQC43" s="18"/>
      <c r="TQD43" s="18"/>
      <c r="TQE43" s="18"/>
      <c r="TQF43" s="18"/>
      <c r="TQG43" s="18"/>
      <c r="TQH43" s="18"/>
      <c r="TQI43" s="18"/>
      <c r="TQJ43" s="18"/>
      <c r="TQK43" s="18"/>
      <c r="TQL43" s="18"/>
      <c r="TQM43" s="18"/>
      <c r="TQN43" s="18"/>
      <c r="TQO43" s="18"/>
      <c r="TQP43" s="18"/>
      <c r="TQQ43" s="18"/>
      <c r="TQR43" s="18"/>
      <c r="TQS43" s="18"/>
      <c r="TQT43" s="18"/>
      <c r="TQU43" s="18"/>
      <c r="TQV43" s="18"/>
      <c r="TQW43" s="18"/>
      <c r="TQX43" s="18"/>
      <c r="TQY43" s="18"/>
      <c r="TQZ43" s="18"/>
      <c r="TRA43" s="18"/>
      <c r="TRB43" s="18"/>
      <c r="TRC43" s="18"/>
      <c r="TRD43" s="18"/>
      <c r="TRE43" s="18"/>
      <c r="TRF43" s="18"/>
      <c r="TRG43" s="18"/>
      <c r="TRH43" s="18"/>
      <c r="TRI43" s="18"/>
      <c r="TRJ43" s="18"/>
      <c r="TRK43" s="18"/>
      <c r="TRL43" s="18"/>
      <c r="TRM43" s="18"/>
      <c r="TRN43" s="18"/>
      <c r="TRO43" s="18"/>
      <c r="TRP43" s="18"/>
      <c r="TRQ43" s="18"/>
      <c r="TRR43" s="18"/>
      <c r="TRS43" s="18"/>
      <c r="TRT43" s="18"/>
      <c r="TRU43" s="18"/>
      <c r="TRV43" s="18"/>
      <c r="TRW43" s="18"/>
      <c r="TRX43" s="18"/>
      <c r="TRY43" s="18"/>
      <c r="TRZ43" s="18"/>
      <c r="TSA43" s="18"/>
      <c r="TSB43" s="18"/>
      <c r="TSC43" s="18"/>
      <c r="TSD43" s="18"/>
      <c r="TSE43" s="18"/>
      <c r="TSF43" s="18"/>
      <c r="TSG43" s="18"/>
      <c r="TSH43" s="18"/>
      <c r="TSI43" s="18"/>
      <c r="TSJ43" s="18"/>
      <c r="TSK43" s="18"/>
      <c r="TSL43" s="18"/>
      <c r="TSM43" s="18"/>
      <c r="TSN43" s="18"/>
      <c r="TSO43" s="18"/>
      <c r="TSP43" s="18"/>
      <c r="TSQ43" s="18"/>
      <c r="TSR43" s="18"/>
      <c r="TSS43" s="18"/>
      <c r="TST43" s="18"/>
      <c r="TSU43" s="18"/>
      <c r="TSV43" s="18"/>
      <c r="TSW43" s="18"/>
      <c r="TSX43" s="18"/>
      <c r="TSY43" s="18"/>
      <c r="TSZ43" s="18"/>
      <c r="TTA43" s="18"/>
      <c r="TTB43" s="18"/>
      <c r="TTC43" s="18"/>
      <c r="TTD43" s="18"/>
      <c r="TTE43" s="18"/>
      <c r="TTF43" s="18"/>
      <c r="TTG43" s="18"/>
      <c r="TTH43" s="18"/>
      <c r="TTI43" s="18"/>
      <c r="TTJ43" s="18"/>
      <c r="TTK43" s="18"/>
      <c r="TTL43" s="18"/>
      <c r="TTM43" s="18"/>
      <c r="TTN43" s="18"/>
      <c r="TTO43" s="18"/>
      <c r="TTP43" s="18"/>
      <c r="TTQ43" s="18"/>
      <c r="TTR43" s="18"/>
      <c r="TTS43" s="18"/>
      <c r="TTT43" s="18"/>
      <c r="TTU43" s="18"/>
      <c r="TTV43" s="18"/>
      <c r="TTW43" s="18"/>
      <c r="TTX43" s="18"/>
      <c r="TTY43" s="18"/>
      <c r="TTZ43" s="18"/>
      <c r="TUA43" s="18"/>
      <c r="TUB43" s="18"/>
      <c r="TUC43" s="18"/>
      <c r="TUD43" s="18"/>
      <c r="TUE43" s="18"/>
      <c r="TUF43" s="18"/>
      <c r="TUG43" s="18"/>
      <c r="TUH43" s="18"/>
      <c r="TUI43" s="18"/>
      <c r="TUJ43" s="18"/>
      <c r="TUK43" s="18"/>
      <c r="TUL43" s="18"/>
      <c r="TUM43" s="18"/>
      <c r="TUN43" s="18"/>
      <c r="TUO43" s="18"/>
      <c r="TUP43" s="18"/>
      <c r="TUQ43" s="18"/>
      <c r="TUR43" s="18"/>
      <c r="TUS43" s="18"/>
      <c r="TUT43" s="18"/>
      <c r="TUU43" s="18"/>
      <c r="TUV43" s="18"/>
      <c r="TUW43" s="18"/>
      <c r="TUX43" s="18"/>
      <c r="TUY43" s="18"/>
      <c r="TUZ43" s="18"/>
      <c r="TVA43" s="18"/>
      <c r="TVB43" s="18"/>
      <c r="TVC43" s="18"/>
      <c r="TVD43" s="18"/>
      <c r="TVE43" s="18"/>
      <c r="TVF43" s="18"/>
      <c r="TVG43" s="18"/>
      <c r="TVH43" s="18"/>
      <c r="TVI43" s="18"/>
      <c r="TVJ43" s="18"/>
      <c r="TVK43" s="18"/>
      <c r="TVL43" s="18"/>
      <c r="TVM43" s="18"/>
      <c r="TVN43" s="18"/>
      <c r="TVO43" s="18"/>
      <c r="TVP43" s="18"/>
      <c r="TVQ43" s="18"/>
      <c r="TVR43" s="18"/>
      <c r="TVS43" s="18"/>
      <c r="TVT43" s="18"/>
      <c r="TVU43" s="18"/>
      <c r="TVV43" s="18"/>
      <c r="TVW43" s="18"/>
      <c r="TVX43" s="18"/>
      <c r="TVY43" s="18"/>
      <c r="TVZ43" s="18"/>
      <c r="TWA43" s="18"/>
      <c r="TWB43" s="18"/>
      <c r="TWC43" s="18"/>
      <c r="TWD43" s="18"/>
      <c r="TWE43" s="18"/>
      <c r="TWF43" s="18"/>
      <c r="TWG43" s="18"/>
      <c r="TWH43" s="18"/>
      <c r="TWI43" s="18"/>
      <c r="TWJ43" s="18"/>
      <c r="TWK43" s="18"/>
      <c r="TWL43" s="18"/>
      <c r="TWM43" s="18"/>
      <c r="TWN43" s="18"/>
      <c r="TWO43" s="18"/>
      <c r="TWP43" s="18"/>
      <c r="TWQ43" s="18"/>
      <c r="TWR43" s="18"/>
      <c r="TWS43" s="18"/>
      <c r="TWT43" s="18"/>
      <c r="TWU43" s="18"/>
      <c r="TWV43" s="18"/>
      <c r="TWW43" s="18"/>
      <c r="TWX43" s="18"/>
      <c r="TWY43" s="18"/>
      <c r="TWZ43" s="18"/>
      <c r="TXA43" s="18"/>
      <c r="TXB43" s="18"/>
      <c r="TXC43" s="18"/>
      <c r="TXD43" s="18"/>
      <c r="TXE43" s="18"/>
      <c r="TXF43" s="18"/>
      <c r="TXG43" s="18"/>
      <c r="TXH43" s="18"/>
      <c r="TXI43" s="18"/>
      <c r="TXJ43" s="18"/>
      <c r="TXK43" s="18"/>
      <c r="TXL43" s="18"/>
      <c r="TXM43" s="18"/>
      <c r="TXN43" s="18"/>
      <c r="TXO43" s="18"/>
      <c r="TXP43" s="18"/>
      <c r="TXQ43" s="18"/>
      <c r="TXR43" s="18"/>
      <c r="TXS43" s="18"/>
      <c r="TXT43" s="18"/>
      <c r="TXU43" s="18"/>
      <c r="TXV43" s="18"/>
      <c r="TXW43" s="18"/>
      <c r="TXX43" s="18"/>
      <c r="TXY43" s="18"/>
      <c r="TXZ43" s="18"/>
      <c r="TYA43" s="18"/>
      <c r="TYB43" s="18"/>
      <c r="TYC43" s="18"/>
      <c r="TYD43" s="18"/>
      <c r="TYE43" s="18"/>
      <c r="TYF43" s="18"/>
      <c r="TYG43" s="18"/>
      <c r="TYH43" s="18"/>
      <c r="TYI43" s="18"/>
      <c r="TYJ43" s="18"/>
      <c r="TYK43" s="18"/>
      <c r="TYL43" s="18"/>
      <c r="TYM43" s="18"/>
      <c r="TYN43" s="18"/>
      <c r="TYO43" s="18"/>
      <c r="TYP43" s="18"/>
      <c r="TYQ43" s="18"/>
      <c r="TYR43" s="18"/>
      <c r="TYS43" s="18"/>
      <c r="TYT43" s="18"/>
      <c r="TYU43" s="18"/>
      <c r="TYV43" s="18"/>
      <c r="TYW43" s="18"/>
      <c r="TYX43" s="18"/>
      <c r="TYY43" s="18"/>
      <c r="TYZ43" s="18"/>
      <c r="TZA43" s="18"/>
      <c r="TZB43" s="18"/>
      <c r="TZC43" s="18"/>
      <c r="TZD43" s="18"/>
      <c r="TZE43" s="18"/>
      <c r="TZF43" s="18"/>
      <c r="TZG43" s="18"/>
      <c r="TZH43" s="18"/>
      <c r="TZI43" s="18"/>
      <c r="TZJ43" s="18"/>
      <c r="TZK43" s="18"/>
      <c r="TZL43" s="18"/>
      <c r="TZM43" s="18"/>
      <c r="TZN43" s="18"/>
      <c r="TZO43" s="18"/>
      <c r="TZP43" s="18"/>
      <c r="TZQ43" s="18"/>
      <c r="TZR43" s="18"/>
      <c r="TZS43" s="18"/>
      <c r="TZT43" s="18"/>
      <c r="TZU43" s="18"/>
      <c r="TZV43" s="18"/>
      <c r="TZW43" s="18"/>
      <c r="TZX43" s="18"/>
      <c r="TZY43" s="18"/>
      <c r="TZZ43" s="18"/>
      <c r="UAA43" s="18"/>
      <c r="UAB43" s="18"/>
      <c r="UAC43" s="18"/>
      <c r="UAD43" s="18"/>
      <c r="UAE43" s="18"/>
      <c r="UAF43" s="18"/>
      <c r="UAG43" s="18"/>
      <c r="UAH43" s="18"/>
      <c r="UAI43" s="18"/>
      <c r="UAJ43" s="18"/>
      <c r="UAK43" s="18"/>
      <c r="UAL43" s="18"/>
      <c r="UAM43" s="18"/>
      <c r="UAN43" s="18"/>
      <c r="UAO43" s="18"/>
      <c r="UAP43" s="18"/>
      <c r="UAQ43" s="18"/>
      <c r="UAR43" s="18"/>
      <c r="UAS43" s="18"/>
      <c r="UAT43" s="18"/>
      <c r="UAU43" s="18"/>
      <c r="UAV43" s="18"/>
      <c r="UAW43" s="18"/>
      <c r="UAX43" s="18"/>
      <c r="UAY43" s="18"/>
      <c r="UAZ43" s="18"/>
      <c r="UBA43" s="18"/>
      <c r="UBB43" s="18"/>
      <c r="UBC43" s="18"/>
      <c r="UBD43" s="18"/>
      <c r="UBE43" s="18"/>
      <c r="UBF43" s="18"/>
      <c r="UBG43" s="18"/>
      <c r="UBH43" s="18"/>
      <c r="UBI43" s="18"/>
      <c r="UBJ43" s="18"/>
      <c r="UBK43" s="18"/>
      <c r="UBL43" s="18"/>
      <c r="UBM43" s="18"/>
      <c r="UBN43" s="18"/>
      <c r="UBO43" s="18"/>
      <c r="UBP43" s="18"/>
      <c r="UBQ43" s="18"/>
      <c r="UBR43" s="18"/>
      <c r="UBS43" s="18"/>
      <c r="UBT43" s="18"/>
      <c r="UBU43" s="18"/>
      <c r="UBV43" s="18"/>
      <c r="UBW43" s="18"/>
      <c r="UBX43" s="18"/>
      <c r="UBY43" s="18"/>
      <c r="UBZ43" s="18"/>
      <c r="UCA43" s="18"/>
      <c r="UCB43" s="18"/>
      <c r="UCC43" s="18"/>
      <c r="UCD43" s="18"/>
      <c r="UCE43" s="18"/>
      <c r="UCF43" s="18"/>
      <c r="UCG43" s="18"/>
      <c r="UCH43" s="18"/>
      <c r="UCI43" s="18"/>
      <c r="UCJ43" s="18"/>
      <c r="UCK43" s="18"/>
      <c r="UCL43" s="18"/>
      <c r="UCM43" s="18"/>
      <c r="UCN43" s="18"/>
      <c r="UCO43" s="18"/>
      <c r="UCP43" s="18"/>
      <c r="UCQ43" s="18"/>
      <c r="UCR43" s="18"/>
      <c r="UCS43" s="18"/>
      <c r="UCT43" s="18"/>
      <c r="UCU43" s="18"/>
      <c r="UCV43" s="18"/>
      <c r="UCW43" s="18"/>
      <c r="UCX43" s="18"/>
      <c r="UCY43" s="18"/>
      <c r="UCZ43" s="18"/>
      <c r="UDA43" s="18"/>
      <c r="UDB43" s="18"/>
      <c r="UDC43" s="18"/>
      <c r="UDD43" s="18"/>
      <c r="UDE43" s="18"/>
      <c r="UDF43" s="18"/>
      <c r="UDG43" s="18"/>
      <c r="UDH43" s="18"/>
      <c r="UDI43" s="18"/>
      <c r="UDJ43" s="18"/>
      <c r="UDK43" s="18"/>
      <c r="UDL43" s="18"/>
      <c r="UDM43" s="18"/>
      <c r="UDN43" s="18"/>
      <c r="UDO43" s="18"/>
      <c r="UDP43" s="18"/>
      <c r="UDQ43" s="18"/>
      <c r="UDR43" s="18"/>
      <c r="UDS43" s="18"/>
      <c r="UDT43" s="18"/>
      <c r="UDU43" s="18"/>
      <c r="UDV43" s="18"/>
      <c r="UDW43" s="18"/>
      <c r="UDX43" s="18"/>
      <c r="UDY43" s="18"/>
      <c r="UDZ43" s="18"/>
      <c r="UEA43" s="18"/>
      <c r="UEB43" s="18"/>
      <c r="UEC43" s="18"/>
      <c r="UED43" s="18"/>
      <c r="UEE43" s="18"/>
      <c r="UEF43" s="18"/>
      <c r="UEG43" s="18"/>
      <c r="UEH43" s="18"/>
      <c r="UEI43" s="18"/>
      <c r="UEJ43" s="18"/>
      <c r="UEK43" s="18"/>
      <c r="UEL43" s="18"/>
      <c r="UEM43" s="18"/>
      <c r="UEN43" s="18"/>
      <c r="UEO43" s="18"/>
      <c r="UEP43" s="18"/>
      <c r="UEQ43" s="18"/>
      <c r="UER43" s="18"/>
      <c r="UES43" s="18"/>
      <c r="UET43" s="18"/>
      <c r="UEU43" s="18"/>
      <c r="UEV43" s="18"/>
      <c r="UEW43" s="18"/>
      <c r="UEX43" s="18"/>
      <c r="UEY43" s="18"/>
      <c r="UEZ43" s="18"/>
      <c r="UFA43" s="18"/>
      <c r="UFB43" s="18"/>
      <c r="UFC43" s="18"/>
      <c r="UFD43" s="18"/>
      <c r="UFE43" s="18"/>
      <c r="UFF43" s="18"/>
      <c r="UFG43" s="18"/>
      <c r="UFH43" s="18"/>
      <c r="UFI43" s="18"/>
      <c r="UFJ43" s="18"/>
      <c r="UFK43" s="18"/>
      <c r="UFL43" s="18"/>
      <c r="UFM43" s="18"/>
      <c r="UFN43" s="18"/>
      <c r="UFO43" s="18"/>
      <c r="UFP43" s="18"/>
      <c r="UFQ43" s="18"/>
      <c r="UFR43" s="18"/>
      <c r="UFS43" s="18"/>
      <c r="UFT43" s="18"/>
      <c r="UFU43" s="18"/>
      <c r="UFV43" s="18"/>
      <c r="UFW43" s="18"/>
      <c r="UFX43" s="18"/>
      <c r="UFY43" s="18"/>
      <c r="UFZ43" s="18"/>
      <c r="UGA43" s="18"/>
      <c r="UGB43" s="18"/>
      <c r="UGC43" s="18"/>
      <c r="UGD43" s="18"/>
      <c r="UGE43" s="18"/>
      <c r="UGF43" s="18"/>
      <c r="UGG43" s="18"/>
      <c r="UGH43" s="18"/>
      <c r="UGI43" s="18"/>
      <c r="UGJ43" s="18"/>
      <c r="UGK43" s="18"/>
      <c r="UGL43" s="18"/>
      <c r="UGM43" s="18"/>
      <c r="UGN43" s="18"/>
      <c r="UGO43" s="18"/>
      <c r="UGP43" s="18"/>
      <c r="UGQ43" s="18"/>
      <c r="UGR43" s="18"/>
      <c r="UGS43" s="18"/>
      <c r="UGT43" s="18"/>
      <c r="UGU43" s="18"/>
      <c r="UGV43" s="18"/>
      <c r="UGW43" s="18"/>
      <c r="UGX43" s="18"/>
      <c r="UGY43" s="18"/>
      <c r="UGZ43" s="18"/>
      <c r="UHA43" s="18"/>
      <c r="UHB43" s="18"/>
      <c r="UHC43" s="18"/>
      <c r="UHD43" s="18"/>
      <c r="UHE43" s="18"/>
      <c r="UHF43" s="18"/>
      <c r="UHG43" s="18"/>
      <c r="UHH43" s="18"/>
      <c r="UHI43" s="18"/>
      <c r="UHJ43" s="18"/>
      <c r="UHK43" s="18"/>
      <c r="UHL43" s="18"/>
      <c r="UHM43" s="18"/>
      <c r="UHN43" s="18"/>
      <c r="UHO43" s="18"/>
      <c r="UHP43" s="18"/>
      <c r="UHQ43" s="18"/>
      <c r="UHR43" s="18"/>
      <c r="UHS43" s="18"/>
      <c r="UHT43" s="18"/>
      <c r="UHU43" s="18"/>
      <c r="UHV43" s="18"/>
      <c r="UHW43" s="18"/>
      <c r="UHX43" s="18"/>
      <c r="UHY43" s="18"/>
      <c r="UHZ43" s="18"/>
      <c r="UIA43" s="18"/>
      <c r="UIB43" s="18"/>
      <c r="UIC43" s="18"/>
      <c r="UID43" s="18"/>
      <c r="UIE43" s="18"/>
      <c r="UIF43" s="18"/>
      <c r="UIG43" s="18"/>
      <c r="UIH43" s="18"/>
      <c r="UII43" s="18"/>
      <c r="UIJ43" s="18"/>
      <c r="UIK43" s="18"/>
      <c r="UIL43" s="18"/>
      <c r="UIM43" s="18"/>
      <c r="UIN43" s="18"/>
      <c r="UIO43" s="18"/>
      <c r="UIP43" s="18"/>
      <c r="UIQ43" s="18"/>
      <c r="UIR43" s="18"/>
      <c r="UIS43" s="18"/>
      <c r="UIT43" s="18"/>
      <c r="UIU43" s="18"/>
      <c r="UIV43" s="18"/>
      <c r="UIW43" s="18"/>
      <c r="UIX43" s="18"/>
      <c r="UIY43" s="18"/>
      <c r="UIZ43" s="18"/>
      <c r="UJA43" s="18"/>
      <c r="UJB43" s="18"/>
      <c r="UJC43" s="18"/>
      <c r="UJD43" s="18"/>
      <c r="UJE43" s="18"/>
      <c r="UJF43" s="18"/>
      <c r="UJG43" s="18"/>
      <c r="UJH43" s="18"/>
      <c r="UJI43" s="18"/>
      <c r="UJJ43" s="18"/>
      <c r="UJK43" s="18"/>
      <c r="UJL43" s="18"/>
      <c r="UJM43" s="18"/>
      <c r="UJN43" s="18"/>
      <c r="UJO43" s="18"/>
      <c r="UJP43" s="18"/>
      <c r="UJQ43" s="18"/>
      <c r="UJR43" s="18"/>
      <c r="UJS43" s="18"/>
      <c r="UJT43" s="18"/>
      <c r="UJU43" s="18"/>
      <c r="UJV43" s="18"/>
      <c r="UJW43" s="18"/>
      <c r="UJX43" s="18"/>
      <c r="UJY43" s="18"/>
      <c r="UJZ43" s="18"/>
      <c r="UKA43" s="18"/>
      <c r="UKB43" s="18"/>
      <c r="UKC43" s="18"/>
      <c r="UKD43" s="18"/>
      <c r="UKE43" s="18"/>
      <c r="UKF43" s="18"/>
      <c r="UKG43" s="18"/>
      <c r="UKH43" s="18"/>
      <c r="UKI43" s="18"/>
      <c r="UKJ43" s="18"/>
      <c r="UKK43" s="18"/>
      <c r="UKL43" s="18"/>
      <c r="UKM43" s="18"/>
      <c r="UKN43" s="18"/>
      <c r="UKO43" s="18"/>
      <c r="UKP43" s="18"/>
      <c r="UKQ43" s="18"/>
      <c r="UKR43" s="18"/>
      <c r="UKS43" s="18"/>
      <c r="UKT43" s="18"/>
      <c r="UKU43" s="18"/>
      <c r="UKV43" s="18"/>
      <c r="UKW43" s="18"/>
      <c r="UKX43" s="18"/>
      <c r="UKY43" s="18"/>
      <c r="UKZ43" s="18"/>
      <c r="ULA43" s="18"/>
      <c r="ULB43" s="18"/>
      <c r="ULC43" s="18"/>
      <c r="ULD43" s="18"/>
      <c r="ULE43" s="18"/>
      <c r="ULF43" s="18"/>
      <c r="ULG43" s="18"/>
      <c r="ULH43" s="18"/>
      <c r="ULI43" s="18"/>
      <c r="ULJ43" s="18"/>
      <c r="ULK43" s="18"/>
      <c r="ULL43" s="18"/>
      <c r="ULM43" s="18"/>
      <c r="ULN43" s="18"/>
      <c r="ULO43" s="18"/>
      <c r="ULP43" s="18"/>
      <c r="ULQ43" s="18"/>
      <c r="ULR43" s="18"/>
      <c r="ULS43" s="18"/>
      <c r="ULT43" s="18"/>
      <c r="ULU43" s="18"/>
      <c r="ULV43" s="18"/>
      <c r="ULW43" s="18"/>
      <c r="ULX43" s="18"/>
      <c r="ULY43" s="18"/>
      <c r="ULZ43" s="18"/>
      <c r="UMA43" s="18"/>
      <c r="UMB43" s="18"/>
      <c r="UMC43" s="18"/>
      <c r="UMD43" s="18"/>
      <c r="UME43" s="18"/>
      <c r="UMF43" s="18"/>
      <c r="UMG43" s="18"/>
      <c r="UMH43" s="18"/>
      <c r="UMI43" s="18"/>
      <c r="UMJ43" s="18"/>
      <c r="UMK43" s="18"/>
      <c r="UML43" s="18"/>
      <c r="UMM43" s="18"/>
      <c r="UMN43" s="18"/>
      <c r="UMO43" s="18"/>
      <c r="UMP43" s="18"/>
      <c r="UMQ43" s="18"/>
      <c r="UMR43" s="18"/>
      <c r="UMS43" s="18"/>
      <c r="UMT43" s="18"/>
      <c r="UMU43" s="18"/>
      <c r="UMV43" s="18"/>
      <c r="UMW43" s="18"/>
      <c r="UMX43" s="18"/>
      <c r="UMY43" s="18"/>
      <c r="UMZ43" s="18"/>
      <c r="UNA43" s="18"/>
      <c r="UNB43" s="18"/>
      <c r="UNC43" s="18"/>
      <c r="UND43" s="18"/>
      <c r="UNE43" s="18"/>
      <c r="UNF43" s="18"/>
      <c r="UNG43" s="18"/>
      <c r="UNH43" s="18"/>
      <c r="UNI43" s="18"/>
      <c r="UNJ43" s="18"/>
      <c r="UNK43" s="18"/>
      <c r="UNL43" s="18"/>
      <c r="UNM43" s="18"/>
      <c r="UNN43" s="18"/>
      <c r="UNO43" s="18"/>
      <c r="UNP43" s="18"/>
      <c r="UNQ43" s="18"/>
      <c r="UNR43" s="18"/>
      <c r="UNS43" s="18"/>
      <c r="UNT43" s="18"/>
      <c r="UNU43" s="18"/>
      <c r="UNV43" s="18"/>
      <c r="UNW43" s="18"/>
      <c r="UNX43" s="18"/>
      <c r="UNY43" s="18"/>
      <c r="UNZ43" s="18"/>
      <c r="UOA43" s="18"/>
      <c r="UOB43" s="18"/>
      <c r="UOC43" s="18"/>
      <c r="UOD43" s="18"/>
      <c r="UOE43" s="18"/>
      <c r="UOF43" s="18"/>
      <c r="UOG43" s="18"/>
      <c r="UOH43" s="18"/>
      <c r="UOI43" s="18"/>
      <c r="UOJ43" s="18"/>
      <c r="UOK43" s="18"/>
      <c r="UOL43" s="18"/>
      <c r="UOM43" s="18"/>
      <c r="UON43" s="18"/>
      <c r="UOO43" s="18"/>
      <c r="UOP43" s="18"/>
      <c r="UOQ43" s="18"/>
      <c r="UOR43" s="18"/>
      <c r="UOS43" s="18"/>
      <c r="UOT43" s="18"/>
      <c r="UOU43" s="18"/>
      <c r="UOV43" s="18"/>
      <c r="UOW43" s="18"/>
      <c r="UOX43" s="18"/>
      <c r="UOY43" s="18"/>
      <c r="UOZ43" s="18"/>
      <c r="UPA43" s="18"/>
      <c r="UPB43" s="18"/>
      <c r="UPC43" s="18"/>
      <c r="UPD43" s="18"/>
      <c r="UPE43" s="18"/>
      <c r="UPF43" s="18"/>
      <c r="UPG43" s="18"/>
      <c r="UPH43" s="18"/>
      <c r="UPI43" s="18"/>
      <c r="UPJ43" s="18"/>
      <c r="UPK43" s="18"/>
      <c r="UPL43" s="18"/>
      <c r="UPM43" s="18"/>
      <c r="UPN43" s="18"/>
      <c r="UPO43" s="18"/>
      <c r="UPP43" s="18"/>
      <c r="UPQ43" s="18"/>
      <c r="UPR43" s="18"/>
      <c r="UPS43" s="18"/>
      <c r="UPT43" s="18"/>
      <c r="UPU43" s="18"/>
      <c r="UPV43" s="18"/>
      <c r="UPW43" s="18"/>
      <c r="UPX43" s="18"/>
      <c r="UPY43" s="18"/>
      <c r="UPZ43" s="18"/>
      <c r="UQA43" s="18"/>
      <c r="UQB43" s="18"/>
      <c r="UQC43" s="18"/>
      <c r="UQD43" s="18"/>
      <c r="UQE43" s="18"/>
      <c r="UQF43" s="18"/>
      <c r="UQG43" s="18"/>
      <c r="UQH43" s="18"/>
      <c r="UQI43" s="18"/>
      <c r="UQJ43" s="18"/>
      <c r="UQK43" s="18"/>
      <c r="UQL43" s="18"/>
      <c r="UQM43" s="18"/>
      <c r="UQN43" s="18"/>
      <c r="UQO43" s="18"/>
      <c r="UQP43" s="18"/>
      <c r="UQQ43" s="18"/>
      <c r="UQR43" s="18"/>
      <c r="UQS43" s="18"/>
      <c r="UQT43" s="18"/>
      <c r="UQU43" s="18"/>
      <c r="UQV43" s="18"/>
      <c r="UQW43" s="18"/>
      <c r="UQX43" s="18"/>
      <c r="UQY43" s="18"/>
      <c r="UQZ43" s="18"/>
      <c r="URA43" s="18"/>
      <c r="URB43" s="18"/>
      <c r="URC43" s="18"/>
      <c r="URD43" s="18"/>
      <c r="URE43" s="18"/>
      <c r="URF43" s="18"/>
      <c r="URG43" s="18"/>
      <c r="URH43" s="18"/>
      <c r="URI43" s="18"/>
      <c r="URJ43" s="18"/>
      <c r="URK43" s="18"/>
      <c r="URL43" s="18"/>
      <c r="URM43" s="18"/>
      <c r="URN43" s="18"/>
      <c r="URO43" s="18"/>
      <c r="URP43" s="18"/>
      <c r="URQ43" s="18"/>
      <c r="URR43" s="18"/>
      <c r="URS43" s="18"/>
      <c r="URT43" s="18"/>
      <c r="URU43" s="18"/>
      <c r="URV43" s="18"/>
      <c r="URW43" s="18"/>
      <c r="URX43" s="18"/>
      <c r="URY43" s="18"/>
      <c r="URZ43" s="18"/>
      <c r="USA43" s="18"/>
      <c r="USB43" s="18"/>
      <c r="USC43" s="18"/>
      <c r="USD43" s="18"/>
      <c r="USE43" s="18"/>
      <c r="USF43" s="18"/>
      <c r="USG43" s="18"/>
      <c r="USH43" s="18"/>
      <c r="USI43" s="18"/>
      <c r="USJ43" s="18"/>
      <c r="USK43" s="18"/>
      <c r="USL43" s="18"/>
      <c r="USM43" s="18"/>
      <c r="USN43" s="18"/>
      <c r="USO43" s="18"/>
      <c r="USP43" s="18"/>
      <c r="USQ43" s="18"/>
      <c r="USR43" s="18"/>
      <c r="USS43" s="18"/>
      <c r="UST43" s="18"/>
      <c r="USU43" s="18"/>
      <c r="USV43" s="18"/>
      <c r="USW43" s="18"/>
      <c r="USX43" s="18"/>
      <c r="USY43" s="18"/>
      <c r="USZ43" s="18"/>
      <c r="UTA43" s="18"/>
      <c r="UTB43" s="18"/>
      <c r="UTC43" s="18"/>
      <c r="UTD43" s="18"/>
      <c r="UTE43" s="18"/>
      <c r="UTF43" s="18"/>
      <c r="UTG43" s="18"/>
      <c r="UTH43" s="18"/>
      <c r="UTI43" s="18"/>
      <c r="UTJ43" s="18"/>
      <c r="UTK43" s="18"/>
      <c r="UTL43" s="18"/>
      <c r="UTM43" s="18"/>
      <c r="UTN43" s="18"/>
      <c r="UTO43" s="18"/>
      <c r="UTP43" s="18"/>
      <c r="UTQ43" s="18"/>
      <c r="UTR43" s="18"/>
      <c r="UTS43" s="18"/>
      <c r="UTT43" s="18"/>
      <c r="UTU43" s="18"/>
      <c r="UTV43" s="18"/>
      <c r="UTW43" s="18"/>
      <c r="UTX43" s="18"/>
      <c r="UTY43" s="18"/>
      <c r="UTZ43" s="18"/>
      <c r="UUA43" s="18"/>
      <c r="UUB43" s="18"/>
      <c r="UUC43" s="18"/>
      <c r="UUD43" s="18"/>
      <c r="UUE43" s="18"/>
      <c r="UUF43" s="18"/>
      <c r="UUG43" s="18"/>
      <c r="UUH43" s="18"/>
      <c r="UUI43" s="18"/>
      <c r="UUJ43" s="18"/>
      <c r="UUK43" s="18"/>
      <c r="UUL43" s="18"/>
      <c r="UUM43" s="18"/>
      <c r="UUN43" s="18"/>
      <c r="UUO43" s="18"/>
      <c r="UUP43" s="18"/>
      <c r="UUQ43" s="18"/>
      <c r="UUR43" s="18"/>
      <c r="UUS43" s="18"/>
      <c r="UUT43" s="18"/>
      <c r="UUU43" s="18"/>
      <c r="UUV43" s="18"/>
      <c r="UUW43" s="18"/>
      <c r="UUX43" s="18"/>
      <c r="UUY43" s="18"/>
      <c r="UUZ43" s="18"/>
      <c r="UVA43" s="18"/>
      <c r="UVB43" s="18"/>
      <c r="UVC43" s="18"/>
      <c r="UVD43" s="18"/>
      <c r="UVE43" s="18"/>
      <c r="UVF43" s="18"/>
      <c r="UVG43" s="18"/>
      <c r="UVH43" s="18"/>
      <c r="UVI43" s="18"/>
      <c r="UVJ43" s="18"/>
      <c r="UVK43" s="18"/>
      <c r="UVL43" s="18"/>
      <c r="UVM43" s="18"/>
      <c r="UVN43" s="18"/>
      <c r="UVO43" s="18"/>
      <c r="UVP43" s="18"/>
      <c r="UVQ43" s="18"/>
      <c r="UVR43" s="18"/>
      <c r="UVS43" s="18"/>
      <c r="UVT43" s="18"/>
      <c r="UVU43" s="18"/>
      <c r="UVV43" s="18"/>
      <c r="UVW43" s="18"/>
      <c r="UVX43" s="18"/>
      <c r="UVY43" s="18"/>
      <c r="UVZ43" s="18"/>
      <c r="UWA43" s="18"/>
      <c r="UWB43" s="18"/>
      <c r="UWC43" s="18"/>
      <c r="UWD43" s="18"/>
      <c r="UWE43" s="18"/>
      <c r="UWF43" s="18"/>
      <c r="UWG43" s="18"/>
      <c r="UWH43" s="18"/>
      <c r="UWI43" s="18"/>
      <c r="UWJ43" s="18"/>
      <c r="UWK43" s="18"/>
      <c r="UWL43" s="18"/>
      <c r="UWM43" s="18"/>
      <c r="UWN43" s="18"/>
      <c r="UWO43" s="18"/>
      <c r="UWP43" s="18"/>
      <c r="UWQ43" s="18"/>
      <c r="UWR43" s="18"/>
      <c r="UWS43" s="18"/>
      <c r="UWT43" s="18"/>
      <c r="UWU43" s="18"/>
      <c r="UWV43" s="18"/>
      <c r="UWW43" s="18"/>
      <c r="UWX43" s="18"/>
      <c r="UWY43" s="18"/>
      <c r="UWZ43" s="18"/>
      <c r="UXA43" s="18"/>
      <c r="UXB43" s="18"/>
      <c r="UXC43" s="18"/>
      <c r="UXD43" s="18"/>
      <c r="UXE43" s="18"/>
      <c r="UXF43" s="18"/>
      <c r="UXG43" s="18"/>
      <c r="UXH43" s="18"/>
      <c r="UXI43" s="18"/>
      <c r="UXJ43" s="18"/>
      <c r="UXK43" s="18"/>
      <c r="UXL43" s="18"/>
      <c r="UXM43" s="18"/>
      <c r="UXN43" s="18"/>
      <c r="UXO43" s="18"/>
      <c r="UXP43" s="18"/>
      <c r="UXQ43" s="18"/>
      <c r="UXR43" s="18"/>
      <c r="UXS43" s="18"/>
      <c r="UXT43" s="18"/>
      <c r="UXU43" s="18"/>
      <c r="UXV43" s="18"/>
      <c r="UXW43" s="18"/>
      <c r="UXX43" s="18"/>
      <c r="UXY43" s="18"/>
      <c r="UXZ43" s="18"/>
      <c r="UYA43" s="18"/>
      <c r="UYB43" s="18"/>
      <c r="UYC43" s="18"/>
      <c r="UYD43" s="18"/>
      <c r="UYE43" s="18"/>
      <c r="UYF43" s="18"/>
      <c r="UYG43" s="18"/>
      <c r="UYH43" s="18"/>
      <c r="UYI43" s="18"/>
      <c r="UYJ43" s="18"/>
      <c r="UYK43" s="18"/>
      <c r="UYL43" s="18"/>
      <c r="UYM43" s="18"/>
      <c r="UYN43" s="18"/>
      <c r="UYO43" s="18"/>
      <c r="UYP43" s="18"/>
      <c r="UYQ43" s="18"/>
      <c r="UYR43" s="18"/>
      <c r="UYS43" s="18"/>
      <c r="UYT43" s="18"/>
      <c r="UYU43" s="18"/>
      <c r="UYV43" s="18"/>
      <c r="UYW43" s="18"/>
      <c r="UYX43" s="18"/>
      <c r="UYY43" s="18"/>
      <c r="UYZ43" s="18"/>
      <c r="UZA43" s="18"/>
      <c r="UZB43" s="18"/>
      <c r="UZC43" s="18"/>
      <c r="UZD43" s="18"/>
      <c r="UZE43" s="18"/>
      <c r="UZF43" s="18"/>
      <c r="UZG43" s="18"/>
      <c r="UZH43" s="18"/>
      <c r="UZI43" s="18"/>
      <c r="UZJ43" s="18"/>
      <c r="UZK43" s="18"/>
      <c r="UZL43" s="18"/>
      <c r="UZM43" s="18"/>
      <c r="UZN43" s="18"/>
      <c r="UZO43" s="18"/>
      <c r="UZP43" s="18"/>
      <c r="UZQ43" s="18"/>
      <c r="UZR43" s="18"/>
      <c r="UZS43" s="18"/>
      <c r="UZT43" s="18"/>
      <c r="UZU43" s="18"/>
      <c r="UZV43" s="18"/>
      <c r="UZW43" s="18"/>
      <c r="UZX43" s="18"/>
      <c r="UZY43" s="18"/>
      <c r="UZZ43" s="18"/>
      <c r="VAA43" s="18"/>
      <c r="VAB43" s="18"/>
      <c r="VAC43" s="18"/>
      <c r="VAD43" s="18"/>
      <c r="VAE43" s="18"/>
      <c r="VAF43" s="18"/>
      <c r="VAG43" s="18"/>
      <c r="VAH43" s="18"/>
      <c r="VAI43" s="18"/>
      <c r="VAJ43" s="18"/>
      <c r="VAK43" s="18"/>
      <c r="VAL43" s="18"/>
      <c r="VAM43" s="18"/>
      <c r="VAN43" s="18"/>
      <c r="VAO43" s="18"/>
      <c r="VAP43" s="18"/>
      <c r="VAQ43" s="18"/>
      <c r="VAR43" s="18"/>
      <c r="VAS43" s="18"/>
      <c r="VAT43" s="18"/>
      <c r="VAU43" s="18"/>
      <c r="VAV43" s="18"/>
      <c r="VAW43" s="18"/>
      <c r="VAX43" s="18"/>
      <c r="VAY43" s="18"/>
      <c r="VAZ43" s="18"/>
      <c r="VBA43" s="18"/>
      <c r="VBB43" s="18"/>
      <c r="VBC43" s="18"/>
      <c r="VBD43" s="18"/>
      <c r="VBE43" s="18"/>
      <c r="VBF43" s="18"/>
      <c r="VBG43" s="18"/>
      <c r="VBH43" s="18"/>
      <c r="VBI43" s="18"/>
      <c r="VBJ43" s="18"/>
      <c r="VBK43" s="18"/>
      <c r="VBL43" s="18"/>
      <c r="VBM43" s="18"/>
      <c r="VBN43" s="18"/>
      <c r="VBO43" s="18"/>
      <c r="VBP43" s="18"/>
      <c r="VBQ43" s="18"/>
      <c r="VBR43" s="18"/>
      <c r="VBS43" s="18"/>
      <c r="VBT43" s="18"/>
      <c r="VBU43" s="18"/>
      <c r="VBV43" s="18"/>
      <c r="VBW43" s="18"/>
      <c r="VBX43" s="18"/>
      <c r="VBY43" s="18"/>
      <c r="VBZ43" s="18"/>
      <c r="VCA43" s="18"/>
      <c r="VCB43" s="18"/>
      <c r="VCC43" s="18"/>
      <c r="VCD43" s="18"/>
      <c r="VCE43" s="18"/>
      <c r="VCF43" s="18"/>
      <c r="VCG43" s="18"/>
      <c r="VCH43" s="18"/>
      <c r="VCI43" s="18"/>
      <c r="VCJ43" s="18"/>
      <c r="VCK43" s="18"/>
      <c r="VCL43" s="18"/>
      <c r="VCM43" s="18"/>
      <c r="VCN43" s="18"/>
      <c r="VCO43" s="18"/>
      <c r="VCP43" s="18"/>
      <c r="VCQ43" s="18"/>
      <c r="VCR43" s="18"/>
      <c r="VCS43" s="18"/>
      <c r="VCT43" s="18"/>
      <c r="VCU43" s="18"/>
      <c r="VCV43" s="18"/>
      <c r="VCW43" s="18"/>
      <c r="VCX43" s="18"/>
      <c r="VCY43" s="18"/>
      <c r="VCZ43" s="18"/>
      <c r="VDA43" s="18"/>
      <c r="VDB43" s="18"/>
      <c r="VDC43" s="18"/>
      <c r="VDD43" s="18"/>
      <c r="VDE43" s="18"/>
      <c r="VDF43" s="18"/>
      <c r="VDG43" s="18"/>
      <c r="VDH43" s="18"/>
      <c r="VDI43" s="18"/>
      <c r="VDJ43" s="18"/>
      <c r="VDK43" s="18"/>
      <c r="VDL43" s="18"/>
      <c r="VDM43" s="18"/>
      <c r="VDN43" s="18"/>
      <c r="VDO43" s="18"/>
      <c r="VDP43" s="18"/>
      <c r="VDQ43" s="18"/>
      <c r="VDR43" s="18"/>
      <c r="VDS43" s="18"/>
      <c r="VDT43" s="18"/>
      <c r="VDU43" s="18"/>
      <c r="VDV43" s="18"/>
      <c r="VDW43" s="18"/>
      <c r="VDX43" s="18"/>
      <c r="VDY43" s="18"/>
      <c r="VDZ43" s="18"/>
      <c r="VEA43" s="18"/>
      <c r="VEB43" s="18"/>
      <c r="VEC43" s="18"/>
      <c r="VED43" s="18"/>
      <c r="VEE43" s="18"/>
      <c r="VEF43" s="18"/>
      <c r="VEG43" s="18"/>
      <c r="VEH43" s="18"/>
      <c r="VEI43" s="18"/>
      <c r="VEJ43" s="18"/>
      <c r="VEK43" s="18"/>
      <c r="VEL43" s="18"/>
      <c r="VEM43" s="18"/>
      <c r="VEN43" s="18"/>
      <c r="VEO43" s="18"/>
      <c r="VEP43" s="18"/>
      <c r="VEQ43" s="18"/>
      <c r="VER43" s="18"/>
      <c r="VES43" s="18"/>
      <c r="VET43" s="18"/>
      <c r="VEU43" s="18"/>
      <c r="VEV43" s="18"/>
      <c r="VEW43" s="18"/>
      <c r="VEX43" s="18"/>
      <c r="VEY43" s="18"/>
      <c r="VEZ43" s="18"/>
      <c r="VFA43" s="18"/>
      <c r="VFB43" s="18"/>
      <c r="VFC43" s="18"/>
      <c r="VFD43" s="18"/>
      <c r="VFE43" s="18"/>
      <c r="VFF43" s="18"/>
      <c r="VFG43" s="18"/>
      <c r="VFH43" s="18"/>
      <c r="VFI43" s="18"/>
      <c r="VFJ43" s="18"/>
      <c r="VFK43" s="18"/>
      <c r="VFL43" s="18"/>
      <c r="VFM43" s="18"/>
      <c r="VFN43" s="18"/>
      <c r="VFO43" s="18"/>
      <c r="VFP43" s="18"/>
      <c r="VFQ43" s="18"/>
      <c r="VFR43" s="18"/>
      <c r="VFS43" s="18"/>
      <c r="VFT43" s="18"/>
      <c r="VFU43" s="18"/>
      <c r="VFV43" s="18"/>
      <c r="VFW43" s="18"/>
      <c r="VFX43" s="18"/>
      <c r="VFY43" s="18"/>
      <c r="VFZ43" s="18"/>
      <c r="VGA43" s="18"/>
      <c r="VGB43" s="18"/>
      <c r="VGC43" s="18"/>
      <c r="VGD43" s="18"/>
      <c r="VGE43" s="18"/>
      <c r="VGF43" s="18"/>
      <c r="VGG43" s="18"/>
      <c r="VGH43" s="18"/>
      <c r="VGI43" s="18"/>
      <c r="VGJ43" s="18"/>
      <c r="VGK43" s="18"/>
      <c r="VGL43" s="18"/>
      <c r="VGM43" s="18"/>
      <c r="VGN43" s="18"/>
      <c r="VGO43" s="18"/>
      <c r="VGP43" s="18"/>
      <c r="VGQ43" s="18"/>
      <c r="VGR43" s="18"/>
      <c r="VGS43" s="18"/>
      <c r="VGT43" s="18"/>
      <c r="VGU43" s="18"/>
      <c r="VGV43" s="18"/>
      <c r="VGW43" s="18"/>
      <c r="VGX43" s="18"/>
      <c r="VGY43" s="18"/>
      <c r="VGZ43" s="18"/>
      <c r="VHA43" s="18"/>
      <c r="VHB43" s="18"/>
      <c r="VHC43" s="18"/>
      <c r="VHD43" s="18"/>
      <c r="VHE43" s="18"/>
      <c r="VHF43" s="18"/>
      <c r="VHG43" s="18"/>
      <c r="VHH43" s="18"/>
      <c r="VHI43" s="18"/>
      <c r="VHJ43" s="18"/>
      <c r="VHK43" s="18"/>
      <c r="VHL43" s="18"/>
      <c r="VHM43" s="18"/>
      <c r="VHN43" s="18"/>
      <c r="VHO43" s="18"/>
      <c r="VHP43" s="18"/>
      <c r="VHQ43" s="18"/>
      <c r="VHR43" s="18"/>
      <c r="VHS43" s="18"/>
      <c r="VHT43" s="18"/>
      <c r="VHU43" s="18"/>
      <c r="VHV43" s="18"/>
      <c r="VHW43" s="18"/>
      <c r="VHX43" s="18"/>
      <c r="VHY43" s="18"/>
      <c r="VHZ43" s="18"/>
      <c r="VIA43" s="18"/>
      <c r="VIB43" s="18"/>
      <c r="VIC43" s="18"/>
      <c r="VID43" s="18"/>
      <c r="VIE43" s="18"/>
      <c r="VIF43" s="18"/>
      <c r="VIG43" s="18"/>
      <c r="VIH43" s="18"/>
      <c r="VII43" s="18"/>
      <c r="VIJ43" s="18"/>
      <c r="VIK43" s="18"/>
      <c r="VIL43" s="18"/>
      <c r="VIM43" s="18"/>
      <c r="VIN43" s="18"/>
      <c r="VIO43" s="18"/>
      <c r="VIP43" s="18"/>
      <c r="VIQ43" s="18"/>
      <c r="VIR43" s="18"/>
      <c r="VIS43" s="18"/>
      <c r="VIT43" s="18"/>
      <c r="VIU43" s="18"/>
      <c r="VIV43" s="18"/>
      <c r="VIW43" s="18"/>
      <c r="VIX43" s="18"/>
      <c r="VIY43" s="18"/>
      <c r="VIZ43" s="18"/>
      <c r="VJA43" s="18"/>
      <c r="VJB43" s="18"/>
      <c r="VJC43" s="18"/>
      <c r="VJD43" s="18"/>
      <c r="VJE43" s="18"/>
      <c r="VJF43" s="18"/>
      <c r="VJG43" s="18"/>
      <c r="VJH43" s="18"/>
      <c r="VJI43" s="18"/>
      <c r="VJJ43" s="18"/>
      <c r="VJK43" s="18"/>
      <c r="VJL43" s="18"/>
      <c r="VJM43" s="18"/>
      <c r="VJN43" s="18"/>
      <c r="VJO43" s="18"/>
      <c r="VJP43" s="18"/>
      <c r="VJQ43" s="18"/>
      <c r="VJR43" s="18"/>
      <c r="VJS43" s="18"/>
      <c r="VJT43" s="18"/>
      <c r="VJU43" s="18"/>
      <c r="VJV43" s="18"/>
      <c r="VJW43" s="18"/>
      <c r="VJX43" s="18"/>
      <c r="VJY43" s="18"/>
      <c r="VJZ43" s="18"/>
      <c r="VKA43" s="18"/>
      <c r="VKB43" s="18"/>
      <c r="VKC43" s="18"/>
      <c r="VKD43" s="18"/>
      <c r="VKE43" s="18"/>
      <c r="VKF43" s="18"/>
      <c r="VKG43" s="18"/>
      <c r="VKH43" s="18"/>
      <c r="VKI43" s="18"/>
      <c r="VKJ43" s="18"/>
      <c r="VKK43" s="18"/>
      <c r="VKL43" s="18"/>
      <c r="VKM43" s="18"/>
      <c r="VKN43" s="18"/>
      <c r="VKO43" s="18"/>
      <c r="VKP43" s="18"/>
      <c r="VKQ43" s="18"/>
      <c r="VKR43" s="18"/>
      <c r="VKS43" s="18"/>
      <c r="VKT43" s="18"/>
      <c r="VKU43" s="18"/>
      <c r="VKV43" s="18"/>
      <c r="VKW43" s="18"/>
      <c r="VKX43" s="18"/>
      <c r="VKY43" s="18"/>
      <c r="VKZ43" s="18"/>
      <c r="VLA43" s="18"/>
      <c r="VLB43" s="18"/>
      <c r="VLC43" s="18"/>
      <c r="VLD43" s="18"/>
      <c r="VLE43" s="18"/>
      <c r="VLF43" s="18"/>
      <c r="VLG43" s="18"/>
      <c r="VLH43" s="18"/>
      <c r="VLI43" s="18"/>
      <c r="VLJ43" s="18"/>
      <c r="VLK43" s="18"/>
      <c r="VLL43" s="18"/>
      <c r="VLM43" s="18"/>
      <c r="VLN43" s="18"/>
      <c r="VLO43" s="18"/>
      <c r="VLP43" s="18"/>
      <c r="VLQ43" s="18"/>
      <c r="VLR43" s="18"/>
      <c r="VLS43" s="18"/>
      <c r="VLT43" s="18"/>
      <c r="VLU43" s="18"/>
      <c r="VLV43" s="18"/>
      <c r="VLW43" s="18"/>
      <c r="VLX43" s="18"/>
      <c r="VLY43" s="18"/>
      <c r="VLZ43" s="18"/>
      <c r="VMA43" s="18"/>
      <c r="VMB43" s="18"/>
      <c r="VMC43" s="18"/>
      <c r="VMD43" s="18"/>
      <c r="VME43" s="18"/>
      <c r="VMF43" s="18"/>
      <c r="VMG43" s="18"/>
      <c r="VMH43" s="18"/>
      <c r="VMI43" s="18"/>
      <c r="VMJ43" s="18"/>
      <c r="VMK43" s="18"/>
      <c r="VML43" s="18"/>
      <c r="VMM43" s="18"/>
      <c r="VMN43" s="18"/>
      <c r="VMO43" s="18"/>
      <c r="VMP43" s="18"/>
      <c r="VMQ43" s="18"/>
      <c r="VMR43" s="18"/>
      <c r="VMS43" s="18"/>
      <c r="VMT43" s="18"/>
      <c r="VMU43" s="18"/>
      <c r="VMV43" s="18"/>
      <c r="VMW43" s="18"/>
      <c r="VMX43" s="18"/>
      <c r="VMY43" s="18"/>
      <c r="VMZ43" s="18"/>
      <c r="VNA43" s="18"/>
      <c r="VNB43" s="18"/>
      <c r="VNC43" s="18"/>
      <c r="VND43" s="18"/>
      <c r="VNE43" s="18"/>
      <c r="VNF43" s="18"/>
      <c r="VNG43" s="18"/>
      <c r="VNH43" s="18"/>
      <c r="VNI43" s="18"/>
      <c r="VNJ43" s="18"/>
      <c r="VNK43" s="18"/>
      <c r="VNL43" s="18"/>
      <c r="VNM43" s="18"/>
      <c r="VNN43" s="18"/>
      <c r="VNO43" s="18"/>
      <c r="VNP43" s="18"/>
      <c r="VNQ43" s="18"/>
      <c r="VNR43" s="18"/>
      <c r="VNS43" s="18"/>
      <c r="VNT43" s="18"/>
      <c r="VNU43" s="18"/>
      <c r="VNV43" s="18"/>
      <c r="VNW43" s="18"/>
      <c r="VNX43" s="18"/>
      <c r="VNY43" s="18"/>
      <c r="VNZ43" s="18"/>
      <c r="VOA43" s="18"/>
      <c r="VOB43" s="18"/>
      <c r="VOC43" s="18"/>
      <c r="VOD43" s="18"/>
      <c r="VOE43" s="18"/>
      <c r="VOF43" s="18"/>
      <c r="VOG43" s="18"/>
      <c r="VOH43" s="18"/>
      <c r="VOI43" s="18"/>
      <c r="VOJ43" s="18"/>
      <c r="VOK43" s="18"/>
      <c r="VOL43" s="18"/>
      <c r="VOM43" s="18"/>
      <c r="VON43" s="18"/>
      <c r="VOO43" s="18"/>
      <c r="VOP43" s="18"/>
      <c r="VOQ43" s="18"/>
      <c r="VOR43" s="18"/>
      <c r="VOS43" s="18"/>
      <c r="VOT43" s="18"/>
      <c r="VOU43" s="18"/>
      <c r="VOV43" s="18"/>
      <c r="VOW43" s="18"/>
      <c r="VOX43" s="18"/>
      <c r="VOY43" s="18"/>
      <c r="VOZ43" s="18"/>
      <c r="VPA43" s="18"/>
      <c r="VPB43" s="18"/>
      <c r="VPC43" s="18"/>
      <c r="VPD43" s="18"/>
      <c r="VPE43" s="18"/>
      <c r="VPF43" s="18"/>
      <c r="VPG43" s="18"/>
      <c r="VPH43" s="18"/>
      <c r="VPI43" s="18"/>
      <c r="VPJ43" s="18"/>
      <c r="VPK43" s="18"/>
      <c r="VPL43" s="18"/>
      <c r="VPM43" s="18"/>
      <c r="VPN43" s="18"/>
      <c r="VPO43" s="18"/>
      <c r="VPP43" s="18"/>
      <c r="VPQ43" s="18"/>
      <c r="VPR43" s="18"/>
      <c r="VPS43" s="18"/>
      <c r="VPT43" s="18"/>
      <c r="VPU43" s="18"/>
      <c r="VPV43" s="18"/>
      <c r="VPW43" s="18"/>
      <c r="VPX43" s="18"/>
      <c r="VPY43" s="18"/>
      <c r="VPZ43" s="18"/>
      <c r="VQA43" s="18"/>
      <c r="VQB43" s="18"/>
      <c r="VQC43" s="18"/>
      <c r="VQD43" s="18"/>
      <c r="VQE43" s="18"/>
      <c r="VQF43" s="18"/>
      <c r="VQG43" s="18"/>
      <c r="VQH43" s="18"/>
      <c r="VQI43" s="18"/>
      <c r="VQJ43" s="18"/>
      <c r="VQK43" s="18"/>
      <c r="VQL43" s="18"/>
      <c r="VQM43" s="18"/>
      <c r="VQN43" s="18"/>
      <c r="VQO43" s="18"/>
      <c r="VQP43" s="18"/>
      <c r="VQQ43" s="18"/>
      <c r="VQR43" s="18"/>
      <c r="VQS43" s="18"/>
      <c r="VQT43" s="18"/>
      <c r="VQU43" s="18"/>
      <c r="VQV43" s="18"/>
      <c r="VQW43" s="18"/>
      <c r="VQX43" s="18"/>
      <c r="VQY43" s="18"/>
      <c r="VQZ43" s="18"/>
      <c r="VRA43" s="18"/>
      <c r="VRB43" s="18"/>
      <c r="VRC43" s="18"/>
      <c r="VRD43" s="18"/>
      <c r="VRE43" s="18"/>
      <c r="VRF43" s="18"/>
      <c r="VRG43" s="18"/>
      <c r="VRH43" s="18"/>
      <c r="VRI43" s="18"/>
      <c r="VRJ43" s="18"/>
      <c r="VRK43" s="18"/>
      <c r="VRL43" s="18"/>
      <c r="VRM43" s="18"/>
      <c r="VRN43" s="18"/>
      <c r="VRO43" s="18"/>
      <c r="VRP43" s="18"/>
      <c r="VRQ43" s="18"/>
      <c r="VRR43" s="18"/>
      <c r="VRS43" s="18"/>
      <c r="VRT43" s="18"/>
      <c r="VRU43" s="18"/>
      <c r="VRV43" s="18"/>
      <c r="VRW43" s="18"/>
      <c r="VRX43" s="18"/>
      <c r="VRY43" s="18"/>
      <c r="VRZ43" s="18"/>
      <c r="VSA43" s="18"/>
      <c r="VSB43" s="18"/>
      <c r="VSC43" s="18"/>
      <c r="VSD43" s="18"/>
      <c r="VSE43" s="18"/>
      <c r="VSF43" s="18"/>
      <c r="VSG43" s="18"/>
      <c r="VSH43" s="18"/>
      <c r="VSI43" s="18"/>
      <c r="VSJ43" s="18"/>
      <c r="VSK43" s="18"/>
      <c r="VSL43" s="18"/>
      <c r="VSM43" s="18"/>
      <c r="VSN43" s="18"/>
      <c r="VSO43" s="18"/>
      <c r="VSP43" s="18"/>
      <c r="VSQ43" s="18"/>
      <c r="VSR43" s="18"/>
      <c r="VSS43" s="18"/>
      <c r="VST43" s="18"/>
      <c r="VSU43" s="18"/>
      <c r="VSV43" s="18"/>
      <c r="VSW43" s="18"/>
      <c r="VSX43" s="18"/>
      <c r="VSY43" s="18"/>
      <c r="VSZ43" s="18"/>
      <c r="VTA43" s="18"/>
      <c r="VTB43" s="18"/>
      <c r="VTC43" s="18"/>
      <c r="VTD43" s="18"/>
      <c r="VTE43" s="18"/>
      <c r="VTF43" s="18"/>
      <c r="VTG43" s="18"/>
      <c r="VTH43" s="18"/>
      <c r="VTI43" s="18"/>
      <c r="VTJ43" s="18"/>
      <c r="VTK43" s="18"/>
      <c r="VTL43" s="18"/>
      <c r="VTM43" s="18"/>
      <c r="VTN43" s="18"/>
      <c r="VTO43" s="18"/>
      <c r="VTP43" s="18"/>
      <c r="VTQ43" s="18"/>
      <c r="VTR43" s="18"/>
      <c r="VTS43" s="18"/>
      <c r="VTT43" s="18"/>
      <c r="VTU43" s="18"/>
      <c r="VTV43" s="18"/>
      <c r="VTW43" s="18"/>
      <c r="VTX43" s="18"/>
      <c r="VTY43" s="18"/>
      <c r="VTZ43" s="18"/>
      <c r="VUA43" s="18"/>
      <c r="VUB43" s="18"/>
      <c r="VUC43" s="18"/>
      <c r="VUD43" s="18"/>
      <c r="VUE43" s="18"/>
      <c r="VUF43" s="18"/>
      <c r="VUG43" s="18"/>
      <c r="VUH43" s="18"/>
      <c r="VUI43" s="18"/>
      <c r="VUJ43" s="18"/>
      <c r="VUK43" s="18"/>
      <c r="VUL43" s="18"/>
      <c r="VUM43" s="18"/>
      <c r="VUN43" s="18"/>
      <c r="VUO43" s="18"/>
      <c r="VUP43" s="18"/>
      <c r="VUQ43" s="18"/>
      <c r="VUR43" s="18"/>
      <c r="VUS43" s="18"/>
      <c r="VUT43" s="18"/>
      <c r="VUU43" s="18"/>
      <c r="VUV43" s="18"/>
      <c r="VUW43" s="18"/>
      <c r="VUX43" s="18"/>
      <c r="VUY43" s="18"/>
      <c r="VUZ43" s="18"/>
      <c r="VVA43" s="18"/>
      <c r="VVB43" s="18"/>
      <c r="VVC43" s="18"/>
      <c r="VVD43" s="18"/>
      <c r="VVE43" s="18"/>
      <c r="VVF43" s="18"/>
      <c r="VVG43" s="18"/>
      <c r="VVH43" s="18"/>
      <c r="VVI43" s="18"/>
      <c r="VVJ43" s="18"/>
      <c r="VVK43" s="18"/>
      <c r="VVL43" s="18"/>
      <c r="VVM43" s="18"/>
      <c r="VVN43" s="18"/>
      <c r="VVO43" s="18"/>
      <c r="VVP43" s="18"/>
      <c r="VVQ43" s="18"/>
      <c r="VVR43" s="18"/>
      <c r="VVS43" s="18"/>
      <c r="VVT43" s="18"/>
      <c r="VVU43" s="18"/>
      <c r="VVV43" s="18"/>
      <c r="VVW43" s="18"/>
      <c r="VVX43" s="18"/>
      <c r="VVY43" s="18"/>
      <c r="VVZ43" s="18"/>
      <c r="VWA43" s="18"/>
      <c r="VWB43" s="18"/>
      <c r="VWC43" s="18"/>
      <c r="VWD43" s="18"/>
      <c r="VWE43" s="18"/>
      <c r="VWF43" s="18"/>
      <c r="VWG43" s="18"/>
      <c r="VWH43" s="18"/>
      <c r="VWI43" s="18"/>
      <c r="VWJ43" s="18"/>
      <c r="VWK43" s="18"/>
      <c r="VWL43" s="18"/>
      <c r="VWM43" s="18"/>
      <c r="VWN43" s="18"/>
      <c r="VWO43" s="18"/>
      <c r="VWP43" s="18"/>
      <c r="VWQ43" s="18"/>
      <c r="VWR43" s="18"/>
      <c r="VWS43" s="18"/>
      <c r="VWT43" s="18"/>
      <c r="VWU43" s="18"/>
      <c r="VWV43" s="18"/>
      <c r="VWW43" s="18"/>
      <c r="VWX43" s="18"/>
      <c r="VWY43" s="18"/>
      <c r="VWZ43" s="18"/>
      <c r="VXA43" s="18"/>
      <c r="VXB43" s="18"/>
      <c r="VXC43" s="18"/>
      <c r="VXD43" s="18"/>
      <c r="VXE43" s="18"/>
      <c r="VXF43" s="18"/>
      <c r="VXG43" s="18"/>
      <c r="VXH43" s="18"/>
      <c r="VXI43" s="18"/>
      <c r="VXJ43" s="18"/>
      <c r="VXK43" s="18"/>
      <c r="VXL43" s="18"/>
      <c r="VXM43" s="18"/>
      <c r="VXN43" s="18"/>
      <c r="VXO43" s="18"/>
      <c r="VXP43" s="18"/>
      <c r="VXQ43" s="18"/>
      <c r="VXR43" s="18"/>
      <c r="VXS43" s="18"/>
      <c r="VXT43" s="18"/>
      <c r="VXU43" s="18"/>
      <c r="VXV43" s="18"/>
      <c r="VXW43" s="18"/>
      <c r="VXX43" s="18"/>
      <c r="VXY43" s="18"/>
      <c r="VXZ43" s="18"/>
      <c r="VYA43" s="18"/>
      <c r="VYB43" s="18"/>
      <c r="VYC43" s="18"/>
      <c r="VYD43" s="18"/>
      <c r="VYE43" s="18"/>
      <c r="VYF43" s="18"/>
      <c r="VYG43" s="18"/>
      <c r="VYH43" s="18"/>
      <c r="VYI43" s="18"/>
      <c r="VYJ43" s="18"/>
      <c r="VYK43" s="18"/>
      <c r="VYL43" s="18"/>
      <c r="VYM43" s="18"/>
      <c r="VYN43" s="18"/>
      <c r="VYO43" s="18"/>
      <c r="VYP43" s="18"/>
      <c r="VYQ43" s="18"/>
      <c r="VYR43" s="18"/>
      <c r="VYS43" s="18"/>
      <c r="VYT43" s="18"/>
      <c r="VYU43" s="18"/>
      <c r="VYV43" s="18"/>
      <c r="VYW43" s="18"/>
      <c r="VYX43" s="18"/>
      <c r="VYY43" s="18"/>
      <c r="VYZ43" s="18"/>
      <c r="VZA43" s="18"/>
      <c r="VZB43" s="18"/>
      <c r="VZC43" s="18"/>
      <c r="VZD43" s="18"/>
      <c r="VZE43" s="18"/>
      <c r="VZF43" s="18"/>
      <c r="VZG43" s="18"/>
      <c r="VZH43" s="18"/>
      <c r="VZI43" s="18"/>
      <c r="VZJ43" s="18"/>
      <c r="VZK43" s="18"/>
      <c r="VZL43" s="18"/>
      <c r="VZM43" s="18"/>
      <c r="VZN43" s="18"/>
      <c r="VZO43" s="18"/>
      <c r="VZP43" s="18"/>
      <c r="VZQ43" s="18"/>
      <c r="VZR43" s="18"/>
      <c r="VZS43" s="18"/>
      <c r="VZT43" s="18"/>
      <c r="VZU43" s="18"/>
      <c r="VZV43" s="18"/>
      <c r="VZW43" s="18"/>
      <c r="VZX43" s="18"/>
      <c r="VZY43" s="18"/>
      <c r="VZZ43" s="18"/>
      <c r="WAA43" s="18"/>
      <c r="WAB43" s="18"/>
      <c r="WAC43" s="18"/>
      <c r="WAD43" s="18"/>
      <c r="WAE43" s="18"/>
      <c r="WAF43" s="18"/>
      <c r="WAG43" s="18"/>
      <c r="WAH43" s="18"/>
      <c r="WAI43" s="18"/>
      <c r="WAJ43" s="18"/>
      <c r="WAK43" s="18"/>
      <c r="WAL43" s="18"/>
      <c r="WAM43" s="18"/>
      <c r="WAN43" s="18"/>
      <c r="WAO43" s="18"/>
      <c r="WAP43" s="18"/>
      <c r="WAQ43" s="18"/>
      <c r="WAR43" s="18"/>
      <c r="WAS43" s="18"/>
      <c r="WAT43" s="18"/>
      <c r="WAU43" s="18"/>
      <c r="WAV43" s="18"/>
      <c r="WAW43" s="18"/>
      <c r="WAX43" s="18"/>
      <c r="WAY43" s="18"/>
      <c r="WAZ43" s="18"/>
      <c r="WBA43" s="18"/>
      <c r="WBB43" s="18"/>
      <c r="WBC43" s="18"/>
      <c r="WBD43" s="18"/>
      <c r="WBE43" s="18"/>
      <c r="WBF43" s="18"/>
      <c r="WBG43" s="18"/>
      <c r="WBH43" s="18"/>
      <c r="WBI43" s="18"/>
      <c r="WBJ43" s="18"/>
      <c r="WBK43" s="18"/>
      <c r="WBL43" s="18"/>
      <c r="WBM43" s="18"/>
      <c r="WBN43" s="18"/>
      <c r="WBO43" s="18"/>
      <c r="WBP43" s="18"/>
      <c r="WBQ43" s="18"/>
      <c r="WBR43" s="18"/>
      <c r="WBS43" s="18"/>
      <c r="WBT43" s="18"/>
      <c r="WBU43" s="18"/>
      <c r="WBV43" s="18"/>
      <c r="WBW43" s="18"/>
      <c r="WBX43" s="18"/>
      <c r="WBY43" s="18"/>
      <c r="WBZ43" s="18"/>
      <c r="WCA43" s="18"/>
      <c r="WCB43" s="18"/>
      <c r="WCC43" s="18"/>
      <c r="WCD43" s="18"/>
      <c r="WCE43" s="18"/>
      <c r="WCF43" s="18"/>
      <c r="WCG43" s="18"/>
      <c r="WCH43" s="18"/>
      <c r="WCI43" s="18"/>
      <c r="WCJ43" s="18"/>
      <c r="WCK43" s="18"/>
      <c r="WCL43" s="18"/>
      <c r="WCM43" s="18"/>
      <c r="WCN43" s="18"/>
      <c r="WCO43" s="18"/>
      <c r="WCP43" s="18"/>
      <c r="WCQ43" s="18"/>
      <c r="WCR43" s="18"/>
      <c r="WCS43" s="18"/>
      <c r="WCT43" s="18"/>
      <c r="WCU43" s="18"/>
      <c r="WCV43" s="18"/>
      <c r="WCW43" s="18"/>
      <c r="WCX43" s="18"/>
      <c r="WCY43" s="18"/>
      <c r="WCZ43" s="18"/>
      <c r="WDA43" s="18"/>
      <c r="WDB43" s="18"/>
      <c r="WDC43" s="18"/>
      <c r="WDD43" s="18"/>
      <c r="WDE43" s="18"/>
      <c r="WDF43" s="18"/>
      <c r="WDG43" s="18"/>
      <c r="WDH43" s="18"/>
      <c r="WDI43" s="18"/>
      <c r="WDJ43" s="18"/>
      <c r="WDK43" s="18"/>
      <c r="WDL43" s="18"/>
      <c r="WDM43" s="18"/>
      <c r="WDN43" s="18"/>
      <c r="WDO43" s="18"/>
      <c r="WDP43" s="18"/>
      <c r="WDQ43" s="18"/>
      <c r="WDR43" s="18"/>
      <c r="WDS43" s="18"/>
      <c r="WDT43" s="18"/>
      <c r="WDU43" s="18"/>
      <c r="WDV43" s="18"/>
      <c r="WDW43" s="18"/>
      <c r="WDX43" s="18"/>
      <c r="WDY43" s="18"/>
      <c r="WDZ43" s="18"/>
      <c r="WEA43" s="18"/>
      <c r="WEB43" s="18"/>
      <c r="WEC43" s="18"/>
      <c r="WED43" s="18"/>
      <c r="WEE43" s="18"/>
      <c r="WEF43" s="18"/>
      <c r="WEG43" s="18"/>
      <c r="WEH43" s="18"/>
      <c r="WEI43" s="18"/>
      <c r="WEJ43" s="18"/>
      <c r="WEK43" s="18"/>
      <c r="WEL43" s="18"/>
      <c r="WEM43" s="18"/>
      <c r="WEN43" s="18"/>
      <c r="WEO43" s="18"/>
      <c r="WEP43" s="18"/>
      <c r="WEQ43" s="18"/>
      <c r="WER43" s="18"/>
      <c r="WES43" s="18"/>
      <c r="WET43" s="18"/>
      <c r="WEU43" s="18"/>
      <c r="WEV43" s="18"/>
      <c r="WEW43" s="18"/>
      <c r="WEX43" s="18"/>
      <c r="WEY43" s="18"/>
      <c r="WEZ43" s="18"/>
      <c r="WFA43" s="18"/>
      <c r="WFB43" s="18"/>
      <c r="WFC43" s="18"/>
      <c r="WFD43" s="18"/>
      <c r="WFE43" s="18"/>
      <c r="WFF43" s="18"/>
      <c r="WFG43" s="18"/>
      <c r="WFH43" s="18"/>
      <c r="WFI43" s="18"/>
      <c r="WFJ43" s="18"/>
      <c r="WFK43" s="18"/>
      <c r="WFL43" s="18"/>
      <c r="WFM43" s="18"/>
      <c r="WFN43" s="18"/>
      <c r="WFO43" s="18"/>
      <c r="WFP43" s="18"/>
      <c r="WFQ43" s="18"/>
      <c r="WFR43" s="18"/>
      <c r="WFS43" s="18"/>
      <c r="WFT43" s="18"/>
      <c r="WFU43" s="18"/>
      <c r="WFV43" s="18"/>
      <c r="WFW43" s="18"/>
      <c r="WFX43" s="18"/>
      <c r="WFY43" s="18"/>
      <c r="WFZ43" s="18"/>
      <c r="WGA43" s="18"/>
      <c r="WGB43" s="18"/>
      <c r="WGC43" s="18"/>
      <c r="WGD43" s="18"/>
      <c r="WGE43" s="18"/>
      <c r="WGF43" s="18"/>
      <c r="WGG43" s="18"/>
      <c r="WGH43" s="18"/>
      <c r="WGI43" s="18"/>
      <c r="WGJ43" s="18"/>
      <c r="WGK43" s="18"/>
      <c r="WGL43" s="18"/>
      <c r="WGM43" s="18"/>
      <c r="WGN43" s="18"/>
      <c r="WGO43" s="18"/>
      <c r="WGP43" s="18"/>
      <c r="WGQ43" s="18"/>
      <c r="WGR43" s="18"/>
      <c r="WGS43" s="18"/>
      <c r="WGT43" s="18"/>
      <c r="WGU43" s="18"/>
      <c r="WGV43" s="18"/>
      <c r="WGW43" s="18"/>
      <c r="WGX43" s="18"/>
      <c r="WGY43" s="18"/>
      <c r="WGZ43" s="18"/>
      <c r="WHA43" s="18"/>
      <c r="WHB43" s="18"/>
      <c r="WHC43" s="18"/>
      <c r="WHD43" s="18"/>
      <c r="WHE43" s="18"/>
      <c r="WHF43" s="18"/>
      <c r="WHG43" s="18"/>
      <c r="WHH43" s="18"/>
      <c r="WHI43" s="18"/>
      <c r="WHJ43" s="18"/>
      <c r="WHK43" s="18"/>
      <c r="WHL43" s="18"/>
      <c r="WHM43" s="18"/>
      <c r="WHN43" s="18"/>
      <c r="WHO43" s="18"/>
      <c r="WHP43" s="18"/>
      <c r="WHQ43" s="18"/>
      <c r="WHR43" s="18"/>
      <c r="WHS43" s="18"/>
      <c r="WHT43" s="18"/>
      <c r="WHU43" s="18"/>
      <c r="WHV43" s="18"/>
      <c r="WHW43" s="18"/>
      <c r="WHX43" s="18"/>
      <c r="WHY43" s="18"/>
      <c r="WHZ43" s="18"/>
      <c r="WIA43" s="18"/>
      <c r="WIB43" s="18"/>
      <c r="WIC43" s="18"/>
      <c r="WID43" s="18"/>
      <c r="WIE43" s="18"/>
      <c r="WIF43" s="18"/>
      <c r="WIG43" s="18"/>
      <c r="WIH43" s="18"/>
      <c r="WII43" s="18"/>
      <c r="WIJ43" s="18"/>
      <c r="WIK43" s="18"/>
      <c r="WIL43" s="18"/>
      <c r="WIM43" s="18"/>
      <c r="WIN43" s="18"/>
      <c r="WIO43" s="18"/>
      <c r="WIP43" s="18"/>
      <c r="WIQ43" s="18"/>
      <c r="WIR43" s="18"/>
      <c r="WIS43" s="18"/>
      <c r="WIT43" s="18"/>
      <c r="WIU43" s="18"/>
      <c r="WIV43" s="18"/>
      <c r="WIW43" s="18"/>
      <c r="WIX43" s="18"/>
      <c r="WIY43" s="18"/>
      <c r="WIZ43" s="18"/>
      <c r="WJA43" s="18"/>
      <c r="WJB43" s="18"/>
      <c r="WJC43" s="18"/>
      <c r="WJD43" s="18"/>
      <c r="WJE43" s="18"/>
      <c r="WJF43" s="18"/>
      <c r="WJG43" s="18"/>
      <c r="WJH43" s="18"/>
      <c r="WJI43" s="18"/>
      <c r="WJJ43" s="18"/>
      <c r="WJK43" s="18"/>
      <c r="WJL43" s="18"/>
      <c r="WJM43" s="18"/>
      <c r="WJN43" s="18"/>
      <c r="WJO43" s="18"/>
      <c r="WJP43" s="18"/>
      <c r="WJQ43" s="18"/>
      <c r="WJR43" s="18"/>
      <c r="WJS43" s="18"/>
      <c r="WJT43" s="18"/>
      <c r="WJU43" s="18"/>
      <c r="WJV43" s="18"/>
      <c r="WJW43" s="18"/>
      <c r="WJX43" s="18"/>
      <c r="WJY43" s="18"/>
      <c r="WJZ43" s="18"/>
      <c r="WKA43" s="18"/>
      <c r="WKB43" s="18"/>
      <c r="WKC43" s="18"/>
      <c r="WKD43" s="18"/>
      <c r="WKE43" s="18"/>
      <c r="WKF43" s="18"/>
      <c r="WKG43" s="18"/>
      <c r="WKH43" s="18"/>
      <c r="WKI43" s="18"/>
      <c r="WKJ43" s="18"/>
      <c r="WKK43" s="18"/>
      <c r="WKL43" s="18"/>
      <c r="WKM43" s="18"/>
      <c r="WKN43" s="18"/>
      <c r="WKO43" s="18"/>
      <c r="WKP43" s="18"/>
      <c r="WKQ43" s="18"/>
      <c r="WKR43" s="18"/>
      <c r="WKS43" s="18"/>
      <c r="WKT43" s="18"/>
      <c r="WKU43" s="18"/>
      <c r="WKV43" s="18"/>
      <c r="WKW43" s="18"/>
      <c r="WKX43" s="18"/>
      <c r="WKY43" s="18"/>
      <c r="WKZ43" s="18"/>
      <c r="WLA43" s="18"/>
      <c r="WLB43" s="18"/>
      <c r="WLC43" s="18"/>
      <c r="WLD43" s="18"/>
      <c r="WLE43" s="18"/>
      <c r="WLF43" s="18"/>
      <c r="WLG43" s="18"/>
      <c r="WLH43" s="18"/>
      <c r="WLI43" s="18"/>
      <c r="WLJ43" s="18"/>
      <c r="WLK43" s="18"/>
      <c r="WLL43" s="18"/>
      <c r="WLM43" s="18"/>
      <c r="WLN43" s="18"/>
      <c r="WLO43" s="18"/>
      <c r="WLP43" s="18"/>
      <c r="WLQ43" s="18"/>
      <c r="WLR43" s="18"/>
      <c r="WLS43" s="18"/>
      <c r="WLT43" s="18"/>
      <c r="WLU43" s="18"/>
      <c r="WLV43" s="18"/>
      <c r="WLW43" s="18"/>
      <c r="WLX43" s="18"/>
      <c r="WLY43" s="18"/>
      <c r="WLZ43" s="18"/>
      <c r="WMA43" s="18"/>
      <c r="WMB43" s="18"/>
      <c r="WMC43" s="18"/>
      <c r="WMD43" s="18"/>
      <c r="WME43" s="18"/>
      <c r="WMF43" s="18"/>
      <c r="WMG43" s="18"/>
      <c r="WMH43" s="18"/>
      <c r="WMI43" s="18"/>
      <c r="WMJ43" s="18"/>
      <c r="WMK43" s="18"/>
      <c r="WML43" s="18"/>
      <c r="WMM43" s="18"/>
      <c r="WMN43" s="18"/>
      <c r="WMO43" s="18"/>
      <c r="WMP43" s="18"/>
      <c r="WMQ43" s="18"/>
      <c r="WMR43" s="18"/>
      <c r="WMS43" s="18"/>
      <c r="WMT43" s="18"/>
      <c r="WMU43" s="18"/>
      <c r="WMV43" s="18"/>
      <c r="WMW43" s="18"/>
      <c r="WMX43" s="18"/>
      <c r="WMY43" s="18"/>
      <c r="WMZ43" s="18"/>
      <c r="WNA43" s="18"/>
      <c r="WNB43" s="18"/>
      <c r="WNC43" s="18"/>
      <c r="WND43" s="18"/>
      <c r="WNE43" s="18"/>
      <c r="WNF43" s="18"/>
      <c r="WNG43" s="18"/>
      <c r="WNH43" s="18"/>
      <c r="WNI43" s="18"/>
      <c r="WNJ43" s="18"/>
      <c r="WNK43" s="18"/>
      <c r="WNL43" s="18"/>
      <c r="WNM43" s="18"/>
      <c r="WNN43" s="18"/>
      <c r="WNO43" s="18"/>
      <c r="WNP43" s="18"/>
      <c r="WNQ43" s="18"/>
      <c r="WNR43" s="18"/>
      <c r="WNS43" s="18"/>
      <c r="WNT43" s="18"/>
      <c r="WNU43" s="18"/>
      <c r="WNV43" s="18"/>
      <c r="WNW43" s="18"/>
      <c r="WNX43" s="18"/>
      <c r="WNY43" s="18"/>
      <c r="WNZ43" s="18"/>
      <c r="WOA43" s="18"/>
      <c r="WOB43" s="18"/>
      <c r="WOC43" s="18"/>
      <c r="WOD43" s="18"/>
      <c r="WOE43" s="18"/>
      <c r="WOF43" s="18"/>
      <c r="WOG43" s="18"/>
      <c r="WOH43" s="18"/>
      <c r="WOI43" s="18"/>
      <c r="WOJ43" s="18"/>
      <c r="WOK43" s="18"/>
      <c r="WOL43" s="18"/>
      <c r="WOM43" s="18"/>
      <c r="WON43" s="18"/>
      <c r="WOO43" s="18"/>
      <c r="WOP43" s="18"/>
      <c r="WOQ43" s="18"/>
      <c r="WOR43" s="18"/>
      <c r="WOS43" s="18"/>
      <c r="WOT43" s="18"/>
      <c r="WOU43" s="18"/>
      <c r="WOV43" s="18"/>
      <c r="WOW43" s="18"/>
      <c r="WOX43" s="18"/>
      <c r="WOY43" s="18"/>
      <c r="WOZ43" s="18"/>
      <c r="WPA43" s="18"/>
      <c r="WPB43" s="18"/>
      <c r="WPC43" s="18"/>
      <c r="WPD43" s="18"/>
      <c r="WPE43" s="18"/>
      <c r="WPF43" s="18"/>
      <c r="WPG43" s="18"/>
      <c r="WPH43" s="18"/>
      <c r="WPI43" s="18"/>
      <c r="WPJ43" s="18"/>
      <c r="WPK43" s="18"/>
      <c r="WPL43" s="18"/>
      <c r="WPM43" s="18"/>
      <c r="WPN43" s="18"/>
      <c r="WPO43" s="18"/>
      <c r="WPP43" s="18"/>
      <c r="WPQ43" s="18"/>
      <c r="WPR43" s="18"/>
      <c r="WPS43" s="18"/>
      <c r="WPT43" s="18"/>
      <c r="WPU43" s="18"/>
      <c r="WPV43" s="18"/>
      <c r="WPW43" s="18"/>
      <c r="WPX43" s="18"/>
      <c r="WPY43" s="18"/>
      <c r="WPZ43" s="18"/>
      <c r="WQA43" s="18"/>
      <c r="WQB43" s="18"/>
      <c r="WQC43" s="18"/>
      <c r="WQD43" s="18"/>
      <c r="WQE43" s="18"/>
      <c r="WQF43" s="18"/>
      <c r="WQG43" s="18"/>
      <c r="WQH43" s="18"/>
      <c r="WQI43" s="18"/>
      <c r="WQJ43" s="18"/>
      <c r="WQK43" s="18"/>
      <c r="WQL43" s="18"/>
      <c r="WQM43" s="18"/>
      <c r="WQN43" s="18"/>
      <c r="WQO43" s="18"/>
      <c r="WQP43" s="18"/>
      <c r="WQQ43" s="18"/>
      <c r="WQR43" s="18"/>
      <c r="WQS43" s="18"/>
      <c r="WQT43" s="18"/>
      <c r="WQU43" s="18"/>
      <c r="WQV43" s="18"/>
      <c r="WQW43" s="18"/>
      <c r="WQX43" s="18"/>
      <c r="WQY43" s="18"/>
      <c r="WQZ43" s="18"/>
      <c r="WRA43" s="18"/>
      <c r="WRB43" s="18"/>
      <c r="WRC43" s="18"/>
      <c r="WRD43" s="18"/>
      <c r="WRE43" s="18"/>
      <c r="WRF43" s="18"/>
      <c r="WRG43" s="18"/>
      <c r="WRH43" s="18"/>
      <c r="WRI43" s="18"/>
      <c r="WRJ43" s="18"/>
      <c r="WRK43" s="18"/>
      <c r="WRL43" s="18"/>
      <c r="WRM43" s="18"/>
      <c r="WRN43" s="18"/>
      <c r="WRO43" s="18"/>
      <c r="WRP43" s="18"/>
      <c r="WRQ43" s="18"/>
      <c r="WRR43" s="18"/>
      <c r="WRS43" s="18"/>
      <c r="WRT43" s="18"/>
      <c r="WRU43" s="18"/>
      <c r="WRV43" s="18"/>
      <c r="WRW43" s="18"/>
      <c r="WRX43" s="18"/>
      <c r="WRY43" s="18"/>
      <c r="WRZ43" s="18"/>
      <c r="WSA43" s="18"/>
      <c r="WSB43" s="18"/>
      <c r="WSC43" s="18"/>
      <c r="WSD43" s="18"/>
      <c r="WSE43" s="18"/>
      <c r="WSF43" s="18"/>
      <c r="WSG43" s="18"/>
      <c r="WSH43" s="18"/>
      <c r="WSI43" s="18"/>
      <c r="WSJ43" s="18"/>
      <c r="WSK43" s="18"/>
      <c r="WSL43" s="18"/>
      <c r="WSM43" s="18"/>
      <c r="WSN43" s="18"/>
      <c r="WSO43" s="18"/>
      <c r="WSP43" s="18"/>
      <c r="WSQ43" s="18"/>
      <c r="WSR43" s="18"/>
      <c r="WSS43" s="18"/>
      <c r="WST43" s="18"/>
      <c r="WSU43" s="18"/>
      <c r="WSV43" s="18"/>
      <c r="WSW43" s="18"/>
      <c r="WSX43" s="18"/>
      <c r="WSY43" s="18"/>
      <c r="WSZ43" s="18"/>
      <c r="WTA43" s="18"/>
      <c r="WTB43" s="18"/>
      <c r="WTC43" s="18"/>
      <c r="WTD43" s="18"/>
      <c r="WTE43" s="18"/>
      <c r="WTF43" s="18"/>
      <c r="WTG43" s="18"/>
      <c r="WTH43" s="18"/>
      <c r="WTI43" s="18"/>
      <c r="WTJ43" s="18"/>
      <c r="WTK43" s="18"/>
      <c r="WTL43" s="18"/>
      <c r="WTM43" s="18"/>
      <c r="WTN43" s="18"/>
      <c r="WTO43" s="18"/>
      <c r="WTP43" s="18"/>
      <c r="WTQ43" s="18"/>
      <c r="WTR43" s="18"/>
      <c r="WTS43" s="18"/>
      <c r="WTT43" s="18"/>
      <c r="WTU43" s="18"/>
      <c r="WTV43" s="18"/>
      <c r="WTW43" s="18"/>
      <c r="WTX43" s="18"/>
      <c r="WTY43" s="18"/>
      <c r="WTZ43" s="18"/>
      <c r="WUA43" s="18"/>
      <c r="WUB43" s="18"/>
      <c r="WUC43" s="18"/>
      <c r="WUD43" s="18"/>
      <c r="WUE43" s="18"/>
      <c r="WUF43" s="18"/>
      <c r="WUG43" s="18"/>
      <c r="WUH43" s="18"/>
      <c r="WUI43" s="18"/>
      <c r="WUJ43" s="18"/>
      <c r="WUK43" s="18"/>
      <c r="WUL43" s="18"/>
      <c r="WUM43" s="18"/>
      <c r="WUN43" s="18"/>
      <c r="WUO43" s="18"/>
      <c r="WUP43" s="18"/>
      <c r="WUQ43" s="18"/>
      <c r="WUR43" s="18"/>
      <c r="WUS43" s="18"/>
      <c r="WUT43" s="18"/>
      <c r="WUU43" s="18"/>
      <c r="WUV43" s="18"/>
      <c r="WUW43" s="18"/>
      <c r="WUX43" s="18"/>
      <c r="WUY43" s="18"/>
      <c r="WUZ43" s="18"/>
      <c r="WVA43" s="18"/>
      <c r="WVB43" s="18"/>
      <c r="WVC43" s="18"/>
      <c r="WVD43" s="18"/>
      <c r="WVE43" s="18"/>
      <c r="WVF43" s="18"/>
      <c r="WVG43" s="18"/>
      <c r="WVH43" s="18"/>
      <c r="WVI43" s="18"/>
      <c r="WVJ43" s="18"/>
      <c r="WVK43" s="18"/>
      <c r="WVL43" s="18"/>
      <c r="WVM43" s="18"/>
      <c r="WVN43" s="18"/>
      <c r="WVO43" s="18"/>
      <c r="WVP43" s="18"/>
      <c r="WVQ43" s="18"/>
      <c r="WVR43" s="18"/>
      <c r="WVS43" s="18"/>
      <c r="WVT43" s="18"/>
      <c r="WVU43" s="18"/>
      <c r="WVV43" s="18"/>
      <c r="WVW43" s="18"/>
      <c r="WVX43" s="18"/>
      <c r="WVY43" s="18"/>
      <c r="WVZ43" s="18"/>
      <c r="WWA43" s="18"/>
      <c r="WWB43" s="18"/>
      <c r="WWC43" s="18"/>
      <c r="WWD43" s="18"/>
      <c r="WWE43" s="18"/>
      <c r="WWF43" s="18"/>
      <c r="WWG43" s="18"/>
      <c r="WWH43" s="18"/>
      <c r="WWI43" s="18"/>
      <c r="WWJ43" s="18"/>
      <c r="WWK43" s="18"/>
      <c r="WWL43" s="18"/>
      <c r="WWM43" s="18"/>
      <c r="WWN43" s="18"/>
      <c r="WWO43" s="18"/>
      <c r="WWP43" s="18"/>
      <c r="WWQ43" s="18"/>
      <c r="WWR43" s="18"/>
      <c r="WWS43" s="18"/>
      <c r="WWT43" s="18"/>
      <c r="WWU43" s="18"/>
      <c r="WWV43" s="18"/>
      <c r="WWW43" s="18"/>
      <c r="WWX43" s="18"/>
      <c r="WWY43" s="18"/>
      <c r="WWZ43" s="18"/>
      <c r="WXA43" s="18"/>
      <c r="WXB43" s="18"/>
      <c r="WXC43" s="18"/>
      <c r="WXD43" s="18"/>
      <c r="WXE43" s="18"/>
      <c r="WXF43" s="18"/>
      <c r="WXG43" s="18"/>
      <c r="WXH43" s="18"/>
      <c r="WXI43" s="18"/>
      <c r="WXJ43" s="18"/>
      <c r="WXK43" s="18"/>
      <c r="WXL43" s="18"/>
      <c r="WXM43" s="18"/>
      <c r="WXN43" s="18"/>
      <c r="WXO43" s="18"/>
      <c r="WXP43" s="18"/>
      <c r="WXQ43" s="18"/>
      <c r="WXR43" s="18"/>
      <c r="WXS43" s="18"/>
      <c r="WXT43" s="18"/>
      <c r="WXU43" s="18"/>
      <c r="WXV43" s="18"/>
      <c r="WXW43" s="18"/>
      <c r="WXX43" s="18"/>
      <c r="WXY43" s="18"/>
      <c r="WXZ43" s="18"/>
      <c r="WYA43" s="18"/>
      <c r="WYB43" s="18"/>
      <c r="WYC43" s="18"/>
      <c r="WYD43" s="18"/>
      <c r="WYE43" s="18"/>
      <c r="WYF43" s="18"/>
      <c r="WYG43" s="18"/>
      <c r="WYH43" s="18"/>
      <c r="WYI43" s="18"/>
      <c r="WYJ43" s="18"/>
      <c r="WYK43" s="18"/>
      <c r="WYL43" s="18"/>
      <c r="WYM43" s="18"/>
      <c r="WYN43" s="18"/>
      <c r="WYO43" s="18"/>
      <c r="WYP43" s="18"/>
      <c r="WYQ43" s="18"/>
      <c r="WYR43" s="18"/>
      <c r="WYS43" s="18"/>
      <c r="WYT43" s="18"/>
      <c r="WYU43" s="18"/>
      <c r="WYV43" s="18"/>
      <c r="WYW43" s="18"/>
      <c r="WYX43" s="18"/>
      <c r="WYY43" s="18"/>
      <c r="WYZ43" s="18"/>
      <c r="WZA43" s="18"/>
      <c r="WZB43" s="18"/>
      <c r="WZC43" s="18"/>
      <c r="WZD43" s="18"/>
      <c r="WZE43" s="18"/>
      <c r="WZF43" s="18"/>
      <c r="WZG43" s="18"/>
      <c r="WZH43" s="18"/>
      <c r="WZI43" s="18"/>
      <c r="WZJ43" s="18"/>
      <c r="WZK43" s="18"/>
      <c r="WZL43" s="18"/>
      <c r="WZM43" s="18"/>
      <c r="WZN43" s="18"/>
      <c r="WZO43" s="18"/>
      <c r="WZP43" s="18"/>
      <c r="WZQ43" s="18"/>
      <c r="WZR43" s="18"/>
      <c r="WZS43" s="18"/>
      <c r="WZT43" s="18"/>
      <c r="WZU43" s="18"/>
      <c r="WZV43" s="18"/>
      <c r="WZW43" s="18"/>
      <c r="WZX43" s="18"/>
      <c r="WZY43" s="18"/>
      <c r="WZZ43" s="18"/>
      <c r="XAA43" s="18"/>
      <c r="XAB43" s="18"/>
      <c r="XAC43" s="18"/>
      <c r="XAD43" s="18"/>
      <c r="XAE43" s="18"/>
      <c r="XAF43" s="18"/>
      <c r="XAG43" s="18"/>
      <c r="XAH43" s="18"/>
      <c r="XAI43" s="18"/>
      <c r="XAJ43" s="18"/>
      <c r="XAK43" s="18"/>
      <c r="XAL43" s="18"/>
      <c r="XAM43" s="18"/>
      <c r="XAN43" s="18"/>
      <c r="XAO43" s="18"/>
      <c r="XAP43" s="18"/>
      <c r="XAQ43" s="18"/>
      <c r="XAR43" s="18"/>
      <c r="XAS43" s="18"/>
      <c r="XAT43" s="18"/>
      <c r="XAU43" s="18"/>
      <c r="XAV43" s="18"/>
      <c r="XAW43" s="18"/>
      <c r="XAX43" s="18"/>
      <c r="XAY43" s="18"/>
      <c r="XAZ43" s="18"/>
      <c r="XBA43" s="18"/>
      <c r="XBB43" s="18"/>
      <c r="XBC43" s="18"/>
      <c r="XBD43" s="18"/>
      <c r="XBE43" s="18"/>
      <c r="XBF43" s="18"/>
      <c r="XBG43" s="18"/>
      <c r="XBH43" s="18"/>
      <c r="XBI43" s="18"/>
      <c r="XBJ43" s="18"/>
      <c r="XBK43" s="18"/>
      <c r="XBL43" s="18"/>
      <c r="XBM43" s="18"/>
      <c r="XBN43" s="18"/>
      <c r="XBO43" s="18"/>
      <c r="XBP43" s="18"/>
      <c r="XBQ43" s="18"/>
      <c r="XBR43" s="18"/>
      <c r="XBS43" s="18"/>
      <c r="XBT43" s="18"/>
      <c r="XBU43" s="18"/>
      <c r="XBV43" s="18"/>
      <c r="XBW43" s="18"/>
      <c r="XBX43" s="18"/>
      <c r="XBY43" s="18"/>
      <c r="XBZ43" s="18"/>
      <c r="XCA43" s="18"/>
      <c r="XCB43" s="18"/>
      <c r="XCC43" s="18"/>
      <c r="XCD43" s="18"/>
      <c r="XCE43" s="18"/>
      <c r="XCF43" s="18"/>
      <c r="XCG43" s="18"/>
      <c r="XCH43" s="18"/>
      <c r="XCI43" s="18"/>
      <c r="XCJ43" s="18"/>
      <c r="XCK43" s="18"/>
      <c r="XCL43" s="18"/>
      <c r="XCM43" s="18"/>
      <c r="XCN43" s="18"/>
      <c r="XCO43" s="18"/>
      <c r="XCP43" s="18"/>
      <c r="XCQ43" s="18"/>
      <c r="XCR43" s="18"/>
      <c r="XCS43" s="18"/>
      <c r="XCT43" s="18"/>
      <c r="XCU43" s="18"/>
      <c r="XCV43" s="18"/>
      <c r="XCW43" s="18"/>
      <c r="XCX43" s="18"/>
      <c r="XCY43" s="18"/>
      <c r="XCZ43" s="18"/>
      <c r="XDA43" s="18"/>
      <c r="XDB43" s="18"/>
      <c r="XDC43" s="18"/>
      <c r="XDD43" s="18"/>
      <c r="XDE43" s="18"/>
      <c r="XDF43" s="18"/>
      <c r="XDG43" s="18"/>
      <c r="XDH43" s="18"/>
      <c r="XDI43" s="18"/>
      <c r="XDJ43" s="18"/>
      <c r="XDK43" s="18"/>
      <c r="XDL43" s="18"/>
      <c r="XDM43" s="18"/>
      <c r="XDN43" s="18"/>
      <c r="XDO43" s="18"/>
      <c r="XDP43" s="18"/>
      <c r="XDQ43" s="18"/>
      <c r="XDR43" s="18"/>
      <c r="XDS43" s="18"/>
      <c r="XDT43" s="18"/>
      <c r="XDU43" s="18"/>
      <c r="XDV43" s="18"/>
      <c r="XDW43" s="18"/>
      <c r="XDX43" s="18"/>
      <c r="XDY43" s="18"/>
      <c r="XDZ43" s="18"/>
      <c r="XEA43" s="18"/>
      <c r="XEB43" s="18"/>
      <c r="XEC43" s="18"/>
      <c r="XED43" s="18"/>
      <c r="XEE43" s="18"/>
      <c r="XEF43" s="18"/>
      <c r="XEG43" s="18"/>
      <c r="XEH43" s="18"/>
      <c r="XEI43" s="18"/>
      <c r="XEJ43" s="18"/>
      <c r="XEK43" s="18"/>
      <c r="XEL43" s="18"/>
      <c r="XEM43" s="18"/>
      <c r="XEN43" s="18"/>
      <c r="XEO43" s="18"/>
      <c r="XEP43" s="18"/>
      <c r="XEQ43" s="18"/>
      <c r="XER43" s="18"/>
      <c r="XES43" s="18"/>
      <c r="XET43" s="18"/>
      <c r="XEU43" s="18"/>
      <c r="XEV43" s="18"/>
      <c r="XEW43" s="18"/>
      <c r="XEX43" s="18"/>
      <c r="XEY43" s="18"/>
      <c r="XEZ43" s="18"/>
      <c r="XFA43" s="18"/>
      <c r="XFB43" s="18"/>
      <c r="XFC43" s="18"/>
      <c r="XFD43" s="18"/>
    </row>
    <row r="44" spans="1:16384" x14ac:dyDescent="0.2">
      <c r="A44" s="220"/>
      <c r="B44" s="205" t="s">
        <v>8</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21"/>
    </row>
    <row r="45" spans="1:16384" x14ac:dyDescent="0.2">
      <c r="A45" s="281" t="s">
        <v>27</v>
      </c>
      <c r="B45" s="49" t="s">
        <v>55</v>
      </c>
      <c r="C45" s="58">
        <v>863</v>
      </c>
      <c r="D45" s="58">
        <v>1206</v>
      </c>
      <c r="E45" s="58">
        <v>1067</v>
      </c>
      <c r="F45" s="58">
        <v>545</v>
      </c>
      <c r="G45" s="58">
        <v>512</v>
      </c>
      <c r="H45" s="58">
        <v>799</v>
      </c>
      <c r="I45" s="58">
        <v>981</v>
      </c>
      <c r="J45" s="58">
        <v>1194</v>
      </c>
      <c r="K45" s="58">
        <v>1292</v>
      </c>
      <c r="L45" s="58">
        <v>1377</v>
      </c>
      <c r="M45" s="58">
        <v>1686</v>
      </c>
      <c r="N45" s="58">
        <v>2147</v>
      </c>
      <c r="O45" s="58">
        <v>2631</v>
      </c>
      <c r="P45" s="58">
        <v>2730</v>
      </c>
      <c r="Q45" s="58">
        <v>1921</v>
      </c>
      <c r="R45" s="58">
        <v>1865</v>
      </c>
      <c r="S45" s="58">
        <v>2832</v>
      </c>
      <c r="T45" s="58">
        <v>5399</v>
      </c>
      <c r="U45" s="58">
        <v>7118</v>
      </c>
      <c r="V45" s="58">
        <v>10912</v>
      </c>
      <c r="W45" s="58">
        <v>8785</v>
      </c>
      <c r="X45" s="58">
        <v>6899</v>
      </c>
      <c r="Y45" s="58">
        <v>3821</v>
      </c>
      <c r="Z45" s="58">
        <v>1984</v>
      </c>
      <c r="AA45" s="58">
        <v>1153</v>
      </c>
      <c r="AB45" s="58">
        <v>851</v>
      </c>
      <c r="AC45" s="58">
        <v>644</v>
      </c>
      <c r="AD45" s="58">
        <v>336</v>
      </c>
      <c r="AE45" s="58">
        <v>270</v>
      </c>
      <c r="AF45" s="58">
        <v>216</v>
      </c>
      <c r="AG45" s="58">
        <v>0</v>
      </c>
      <c r="AH45" s="58">
        <v>2</v>
      </c>
      <c r="AI45" s="58">
        <v>2</v>
      </c>
      <c r="AJ45" s="58">
        <v>0</v>
      </c>
      <c r="AK45" s="58">
        <v>16</v>
      </c>
      <c r="AL45" s="58">
        <v>15</v>
      </c>
      <c r="AM45" s="58">
        <v>14</v>
      </c>
      <c r="AN45" s="58">
        <v>1</v>
      </c>
      <c r="AO45" s="58">
        <v>19</v>
      </c>
      <c r="AP45" s="58">
        <v>124</v>
      </c>
      <c r="AQ45" s="58">
        <v>815</v>
      </c>
      <c r="AR45" s="58">
        <v>1968</v>
      </c>
      <c r="AS45" s="58">
        <v>2324</v>
      </c>
      <c r="AT45" s="58">
        <v>2245</v>
      </c>
      <c r="AU45" s="58">
        <v>2853</v>
      </c>
      <c r="AV45" s="206">
        <v>4256</v>
      </c>
      <c r="AW45" s="93">
        <v>4655</v>
      </c>
      <c r="AX45" s="43"/>
      <c r="AZ45" s="44"/>
    </row>
    <row r="46" spans="1:16384" x14ac:dyDescent="0.2">
      <c r="A46" s="281"/>
      <c r="B46" s="49" t="s">
        <v>56</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58">
        <v>84</v>
      </c>
      <c r="AG46" s="58">
        <v>52</v>
      </c>
      <c r="AH46" s="58">
        <v>69</v>
      </c>
      <c r="AI46" s="58">
        <v>57</v>
      </c>
      <c r="AJ46" s="58">
        <v>130</v>
      </c>
      <c r="AK46" s="58">
        <v>157</v>
      </c>
      <c r="AL46" s="58">
        <v>281</v>
      </c>
      <c r="AM46" s="58">
        <v>514</v>
      </c>
      <c r="AN46" s="58">
        <v>412</v>
      </c>
      <c r="AO46" s="58">
        <v>426</v>
      </c>
      <c r="AP46" s="58">
        <v>380</v>
      </c>
      <c r="AQ46" s="58">
        <v>1023</v>
      </c>
      <c r="AR46" s="58">
        <v>2144</v>
      </c>
      <c r="AS46" s="58">
        <v>1979</v>
      </c>
      <c r="AT46" s="58">
        <v>950</v>
      </c>
      <c r="AU46" s="58">
        <v>1151</v>
      </c>
      <c r="AV46" s="206">
        <v>1323</v>
      </c>
      <c r="AW46" s="93">
        <v>1382</v>
      </c>
      <c r="AX46" s="44"/>
    </row>
    <row r="47" spans="1:16384" x14ac:dyDescent="0.2">
      <c r="A47" s="281"/>
      <c r="B47" s="49" t="s">
        <v>59</v>
      </c>
      <c r="C47" s="58">
        <v>354</v>
      </c>
      <c r="D47" s="58">
        <v>387</v>
      </c>
      <c r="E47" s="58">
        <v>448</v>
      </c>
      <c r="F47" s="58">
        <v>277</v>
      </c>
      <c r="G47" s="58">
        <v>262</v>
      </c>
      <c r="H47" s="58">
        <v>377</v>
      </c>
      <c r="I47" s="58">
        <v>524</v>
      </c>
      <c r="J47" s="58">
        <v>394</v>
      </c>
      <c r="K47" s="58">
        <v>197</v>
      </c>
      <c r="L47" s="58">
        <v>182</v>
      </c>
      <c r="M47" s="58">
        <v>190</v>
      </c>
      <c r="N47" s="58">
        <v>146</v>
      </c>
      <c r="O47" s="58">
        <v>164</v>
      </c>
      <c r="P47" s="58">
        <v>195</v>
      </c>
      <c r="Q47" s="58">
        <v>157</v>
      </c>
      <c r="R47" s="58">
        <v>209</v>
      </c>
      <c r="S47" s="58">
        <v>157</v>
      </c>
      <c r="T47" s="58">
        <v>168</v>
      </c>
      <c r="U47" s="58">
        <v>88</v>
      </c>
      <c r="V47" s="58">
        <v>81</v>
      </c>
      <c r="W47" s="58">
        <v>33</v>
      </c>
      <c r="X47" s="58">
        <v>88</v>
      </c>
      <c r="Y47" s="58">
        <v>42</v>
      </c>
      <c r="Z47" s="58">
        <v>78</v>
      </c>
      <c r="AA47" s="58">
        <v>38</v>
      </c>
      <c r="AB47" s="58">
        <v>44</v>
      </c>
      <c r="AC47" s="58">
        <v>44</v>
      </c>
      <c r="AD47" s="58">
        <v>60</v>
      </c>
      <c r="AE47" s="58">
        <v>31</v>
      </c>
      <c r="AF47" s="58">
        <v>25</v>
      </c>
      <c r="AG47" s="58">
        <v>0</v>
      </c>
      <c r="AH47" s="58">
        <v>0</v>
      </c>
      <c r="AI47" s="58">
        <v>0</v>
      </c>
      <c r="AJ47" s="58">
        <v>0</v>
      </c>
      <c r="AK47" s="58">
        <v>0</v>
      </c>
      <c r="AL47" s="58">
        <v>2</v>
      </c>
      <c r="AM47" s="58">
        <v>0</v>
      </c>
      <c r="AN47" s="58">
        <v>4</v>
      </c>
      <c r="AO47" s="58">
        <v>5</v>
      </c>
      <c r="AP47" s="58">
        <v>4</v>
      </c>
      <c r="AQ47" s="58">
        <v>11</v>
      </c>
      <c r="AR47" s="58">
        <v>13</v>
      </c>
      <c r="AS47" s="58">
        <v>89</v>
      </c>
      <c r="AT47" s="58">
        <v>278</v>
      </c>
      <c r="AU47" s="58">
        <v>380</v>
      </c>
      <c r="AV47" s="130">
        <v>408</v>
      </c>
      <c r="AW47" s="94">
        <v>506</v>
      </c>
      <c r="AZ47" s="91"/>
      <c r="XFD47" s="18"/>
    </row>
    <row r="48" spans="1:16384" x14ac:dyDescent="0.2">
      <c r="A48" s="281"/>
      <c r="B48" s="49" t="s">
        <v>122</v>
      </c>
      <c r="C48" s="148">
        <f t="shared" ref="C48:AE48" si="0">$D$12</f>
        <v>0.35</v>
      </c>
      <c r="D48" s="148">
        <f t="shared" si="0"/>
        <v>0.35</v>
      </c>
      <c r="E48" s="148">
        <f t="shared" si="0"/>
        <v>0.35</v>
      </c>
      <c r="F48" s="148">
        <f t="shared" si="0"/>
        <v>0.35</v>
      </c>
      <c r="G48" s="148">
        <f t="shared" si="0"/>
        <v>0.35</v>
      </c>
      <c r="H48" s="148">
        <f t="shared" si="0"/>
        <v>0.35</v>
      </c>
      <c r="I48" s="148">
        <f t="shared" si="0"/>
        <v>0.35</v>
      </c>
      <c r="J48" s="148">
        <f t="shared" si="0"/>
        <v>0.35</v>
      </c>
      <c r="K48" s="148">
        <f t="shared" si="0"/>
        <v>0.35</v>
      </c>
      <c r="L48" s="148">
        <f t="shared" si="0"/>
        <v>0.35</v>
      </c>
      <c r="M48" s="148">
        <f t="shared" si="0"/>
        <v>0.35</v>
      </c>
      <c r="N48" s="148">
        <f t="shared" si="0"/>
        <v>0.35</v>
      </c>
      <c r="O48" s="148">
        <f t="shared" si="0"/>
        <v>0.35</v>
      </c>
      <c r="P48" s="148">
        <f t="shared" si="0"/>
        <v>0.35</v>
      </c>
      <c r="Q48" s="148">
        <f t="shared" si="0"/>
        <v>0.35</v>
      </c>
      <c r="R48" s="148">
        <f t="shared" si="0"/>
        <v>0.35</v>
      </c>
      <c r="S48" s="148">
        <f t="shared" si="0"/>
        <v>0.35</v>
      </c>
      <c r="T48" s="148">
        <f t="shared" si="0"/>
        <v>0.35</v>
      </c>
      <c r="U48" s="148">
        <f t="shared" si="0"/>
        <v>0.35</v>
      </c>
      <c r="V48" s="148">
        <f t="shared" si="0"/>
        <v>0.35</v>
      </c>
      <c r="W48" s="148">
        <f t="shared" si="0"/>
        <v>0.35</v>
      </c>
      <c r="X48" s="148">
        <f t="shared" si="0"/>
        <v>0.35</v>
      </c>
      <c r="Y48" s="148">
        <f t="shared" si="0"/>
        <v>0.35</v>
      </c>
      <c r="Z48" s="148">
        <f t="shared" si="0"/>
        <v>0.35</v>
      </c>
      <c r="AA48" s="148">
        <f t="shared" si="0"/>
        <v>0.35</v>
      </c>
      <c r="AB48" s="148">
        <f t="shared" si="0"/>
        <v>0.35</v>
      </c>
      <c r="AC48" s="148">
        <f t="shared" si="0"/>
        <v>0.35</v>
      </c>
      <c r="AD48" s="148">
        <f t="shared" si="0"/>
        <v>0.35</v>
      </c>
      <c r="AE48" s="148">
        <f t="shared" si="0"/>
        <v>0.35</v>
      </c>
      <c r="AF48" s="148">
        <f t="shared" ref="AF48:AV48" si="1">$D$12</f>
        <v>0.35</v>
      </c>
      <c r="AG48" s="148">
        <f t="shared" si="1"/>
        <v>0.35</v>
      </c>
      <c r="AH48" s="148">
        <f t="shared" si="1"/>
        <v>0.35</v>
      </c>
      <c r="AI48" s="148">
        <f t="shared" si="1"/>
        <v>0.35</v>
      </c>
      <c r="AJ48" s="148">
        <f t="shared" si="1"/>
        <v>0.35</v>
      </c>
      <c r="AK48" s="148">
        <f t="shared" si="1"/>
        <v>0.35</v>
      </c>
      <c r="AL48" s="148">
        <f t="shared" si="1"/>
        <v>0.35</v>
      </c>
      <c r="AM48" s="148">
        <f t="shared" si="1"/>
        <v>0.35</v>
      </c>
      <c r="AN48" s="148">
        <f t="shared" si="1"/>
        <v>0.35</v>
      </c>
      <c r="AO48" s="148">
        <f t="shared" si="1"/>
        <v>0.35</v>
      </c>
      <c r="AP48" s="148">
        <f t="shared" si="1"/>
        <v>0.35</v>
      </c>
      <c r="AQ48" s="148">
        <f t="shared" si="1"/>
        <v>0.35</v>
      </c>
      <c r="AR48" s="148">
        <f t="shared" si="1"/>
        <v>0.35</v>
      </c>
      <c r="AS48" s="148">
        <f t="shared" si="1"/>
        <v>0.35</v>
      </c>
      <c r="AT48" s="148">
        <f t="shared" si="1"/>
        <v>0.35</v>
      </c>
      <c r="AU48" s="148">
        <f t="shared" si="1"/>
        <v>0.35</v>
      </c>
      <c r="AV48" s="148">
        <f t="shared" si="1"/>
        <v>0.35</v>
      </c>
      <c r="AW48" s="149">
        <v>0.35</v>
      </c>
      <c r="AX48" s="44"/>
      <c r="AY48" s="44"/>
      <c r="AZ48" s="44"/>
      <c r="BA48" s="44"/>
      <c r="BB48" s="44"/>
      <c r="BC48" s="44"/>
      <c r="BD48" s="44"/>
      <c r="BE48" s="44"/>
      <c r="BF48" s="44"/>
      <c r="BG48" s="44"/>
      <c r="BH48" s="44"/>
      <c r="BI48" s="44"/>
      <c r="BJ48" s="44"/>
      <c r="BK48" s="44"/>
      <c r="BL48" s="44"/>
      <c r="BM48" s="44"/>
      <c r="BN48" s="44"/>
      <c r="BP48" s="44"/>
      <c r="XFD48" s="271"/>
    </row>
    <row r="49" spans="1:68 16384:16384" x14ac:dyDescent="0.2">
      <c r="A49" s="281"/>
      <c r="B49" s="49" t="s">
        <v>58</v>
      </c>
      <c r="C49" s="32">
        <f t="shared" ref="C49:AE49" si="2">C46*C48</f>
        <v>0</v>
      </c>
      <c r="D49" s="32">
        <f t="shared" si="2"/>
        <v>0</v>
      </c>
      <c r="E49" s="32">
        <f t="shared" si="2"/>
        <v>0</v>
      </c>
      <c r="F49" s="32">
        <f t="shared" si="2"/>
        <v>0</v>
      </c>
      <c r="G49" s="32">
        <f t="shared" si="2"/>
        <v>0</v>
      </c>
      <c r="H49" s="32">
        <f t="shared" si="2"/>
        <v>0</v>
      </c>
      <c r="I49" s="32">
        <f t="shared" si="2"/>
        <v>0</v>
      </c>
      <c r="J49" s="32">
        <f t="shared" si="2"/>
        <v>0</v>
      </c>
      <c r="K49" s="32">
        <f t="shared" si="2"/>
        <v>0</v>
      </c>
      <c r="L49" s="32">
        <f t="shared" si="2"/>
        <v>0</v>
      </c>
      <c r="M49" s="32">
        <f t="shared" si="2"/>
        <v>0</v>
      </c>
      <c r="N49" s="32">
        <f t="shared" si="2"/>
        <v>0</v>
      </c>
      <c r="O49" s="32">
        <f t="shared" si="2"/>
        <v>0</v>
      </c>
      <c r="P49" s="32">
        <f t="shared" si="2"/>
        <v>0</v>
      </c>
      <c r="Q49" s="32">
        <f t="shared" si="2"/>
        <v>0</v>
      </c>
      <c r="R49" s="32">
        <f t="shared" si="2"/>
        <v>0</v>
      </c>
      <c r="S49" s="32">
        <f t="shared" si="2"/>
        <v>0</v>
      </c>
      <c r="T49" s="32">
        <f t="shared" si="2"/>
        <v>0</v>
      </c>
      <c r="U49" s="32">
        <f t="shared" si="2"/>
        <v>0</v>
      </c>
      <c r="V49" s="32">
        <f t="shared" si="2"/>
        <v>0</v>
      </c>
      <c r="W49" s="32">
        <f t="shared" si="2"/>
        <v>0</v>
      </c>
      <c r="X49" s="32">
        <f t="shared" si="2"/>
        <v>0</v>
      </c>
      <c r="Y49" s="32">
        <f t="shared" si="2"/>
        <v>0</v>
      </c>
      <c r="Z49" s="32">
        <f t="shared" si="2"/>
        <v>0</v>
      </c>
      <c r="AA49" s="32">
        <f t="shared" si="2"/>
        <v>0</v>
      </c>
      <c r="AB49" s="32">
        <f t="shared" si="2"/>
        <v>0</v>
      </c>
      <c r="AC49" s="32">
        <f t="shared" si="2"/>
        <v>0</v>
      </c>
      <c r="AD49" s="32">
        <f t="shared" si="2"/>
        <v>0</v>
      </c>
      <c r="AE49" s="32">
        <f t="shared" si="2"/>
        <v>0</v>
      </c>
      <c r="AF49" s="32">
        <f>AF46*AF48</f>
        <v>29.4</v>
      </c>
      <c r="AG49" s="32">
        <f t="shared" ref="AG49:AU49" si="3">AG46*AG48</f>
        <v>18.2</v>
      </c>
      <c r="AH49" s="32">
        <f t="shared" si="3"/>
        <v>24.15</v>
      </c>
      <c r="AI49" s="32">
        <f t="shared" si="3"/>
        <v>19.95</v>
      </c>
      <c r="AJ49" s="32">
        <f t="shared" si="3"/>
        <v>45.5</v>
      </c>
      <c r="AK49" s="32">
        <f t="shared" si="3"/>
        <v>54.949999999999996</v>
      </c>
      <c r="AL49" s="32">
        <f t="shared" si="3"/>
        <v>98.35</v>
      </c>
      <c r="AM49" s="32">
        <f t="shared" si="3"/>
        <v>179.89999999999998</v>
      </c>
      <c r="AN49" s="32">
        <f t="shared" si="3"/>
        <v>144.19999999999999</v>
      </c>
      <c r="AO49" s="32">
        <f t="shared" si="3"/>
        <v>149.1</v>
      </c>
      <c r="AP49" s="32">
        <f t="shared" si="3"/>
        <v>133</v>
      </c>
      <c r="AQ49" s="32">
        <f t="shared" si="3"/>
        <v>358.04999999999995</v>
      </c>
      <c r="AR49" s="32">
        <f t="shared" si="3"/>
        <v>750.4</v>
      </c>
      <c r="AS49" s="32">
        <f t="shared" si="3"/>
        <v>692.65</v>
      </c>
      <c r="AT49" s="32">
        <f t="shared" si="3"/>
        <v>332.5</v>
      </c>
      <c r="AU49" s="32">
        <f t="shared" si="3"/>
        <v>402.84999999999997</v>
      </c>
      <c r="AV49" s="32">
        <f>AV46*AV48</f>
        <v>463.04999999999995</v>
      </c>
      <c r="AW49" s="50">
        <f>AW46*AW48</f>
        <v>483.7</v>
      </c>
      <c r="XFD49" s="18"/>
    </row>
    <row r="50" spans="1:68 16384:16384" ht="17" thickBot="1" x14ac:dyDescent="0.25">
      <c r="A50" s="282"/>
      <c r="B50" s="222" t="s">
        <v>165</v>
      </c>
      <c r="C50" s="131">
        <f t="shared" ref="C50:AC50" si="4">C45+(C46-C49)+C47</f>
        <v>1217</v>
      </c>
      <c r="D50" s="131">
        <f t="shared" si="4"/>
        <v>1593</v>
      </c>
      <c r="E50" s="131">
        <f t="shared" si="4"/>
        <v>1515</v>
      </c>
      <c r="F50" s="131">
        <f t="shared" si="4"/>
        <v>822</v>
      </c>
      <c r="G50" s="131">
        <f t="shared" si="4"/>
        <v>774</v>
      </c>
      <c r="H50" s="131">
        <f t="shared" si="4"/>
        <v>1176</v>
      </c>
      <c r="I50" s="131">
        <f t="shared" si="4"/>
        <v>1505</v>
      </c>
      <c r="J50" s="131">
        <f t="shared" si="4"/>
        <v>1588</v>
      </c>
      <c r="K50" s="131">
        <f t="shared" si="4"/>
        <v>1489</v>
      </c>
      <c r="L50" s="131">
        <f t="shared" si="4"/>
        <v>1559</v>
      </c>
      <c r="M50" s="131">
        <f t="shared" si="4"/>
        <v>1876</v>
      </c>
      <c r="N50" s="131">
        <f t="shared" si="4"/>
        <v>2293</v>
      </c>
      <c r="O50" s="131">
        <f t="shared" si="4"/>
        <v>2795</v>
      </c>
      <c r="P50" s="131">
        <f t="shared" si="4"/>
        <v>2925</v>
      </c>
      <c r="Q50" s="131">
        <f t="shared" si="4"/>
        <v>2078</v>
      </c>
      <c r="R50" s="131">
        <f t="shared" si="4"/>
        <v>2074</v>
      </c>
      <c r="S50" s="131">
        <f t="shared" si="4"/>
        <v>2989</v>
      </c>
      <c r="T50" s="131">
        <f t="shared" si="4"/>
        <v>5567</v>
      </c>
      <c r="U50" s="131">
        <f t="shared" si="4"/>
        <v>7206</v>
      </c>
      <c r="V50" s="131">
        <f t="shared" si="4"/>
        <v>10993</v>
      </c>
      <c r="W50" s="131">
        <f t="shared" si="4"/>
        <v>8818</v>
      </c>
      <c r="X50" s="131">
        <f t="shared" si="4"/>
        <v>6987</v>
      </c>
      <c r="Y50" s="131">
        <f t="shared" si="4"/>
        <v>3863</v>
      </c>
      <c r="Z50" s="131">
        <f t="shared" si="4"/>
        <v>2062</v>
      </c>
      <c r="AA50" s="131">
        <f t="shared" si="4"/>
        <v>1191</v>
      </c>
      <c r="AB50" s="131">
        <f t="shared" si="4"/>
        <v>895</v>
      </c>
      <c r="AC50" s="131">
        <f t="shared" si="4"/>
        <v>688</v>
      </c>
      <c r="AD50" s="131">
        <f t="shared" ref="AD50:AU50" si="5">AD45+(AD46-AD49)+AD47</f>
        <v>396</v>
      </c>
      <c r="AE50" s="131">
        <f t="shared" si="5"/>
        <v>301</v>
      </c>
      <c r="AF50" s="131">
        <f t="shared" si="5"/>
        <v>295.60000000000002</v>
      </c>
      <c r="AG50" s="131">
        <f t="shared" si="5"/>
        <v>33.799999999999997</v>
      </c>
      <c r="AH50" s="131">
        <f t="shared" si="5"/>
        <v>46.85</v>
      </c>
      <c r="AI50" s="131">
        <f t="shared" si="5"/>
        <v>39.049999999999997</v>
      </c>
      <c r="AJ50" s="131">
        <f t="shared" si="5"/>
        <v>84.5</v>
      </c>
      <c r="AK50" s="131">
        <f t="shared" si="5"/>
        <v>118.05000000000001</v>
      </c>
      <c r="AL50" s="131">
        <f t="shared" si="5"/>
        <v>199.65</v>
      </c>
      <c r="AM50" s="131">
        <f t="shared" si="5"/>
        <v>348.1</v>
      </c>
      <c r="AN50" s="131">
        <f t="shared" si="5"/>
        <v>272.8</v>
      </c>
      <c r="AO50" s="131">
        <f t="shared" si="5"/>
        <v>300.89999999999998</v>
      </c>
      <c r="AP50" s="131">
        <f t="shared" si="5"/>
        <v>375</v>
      </c>
      <c r="AQ50" s="131">
        <f t="shared" si="5"/>
        <v>1490.95</v>
      </c>
      <c r="AR50" s="131">
        <f t="shared" si="5"/>
        <v>3374.6</v>
      </c>
      <c r="AS50" s="131">
        <f t="shared" si="5"/>
        <v>3699.35</v>
      </c>
      <c r="AT50" s="131">
        <f t="shared" si="5"/>
        <v>3140.5</v>
      </c>
      <c r="AU50" s="131">
        <f t="shared" si="5"/>
        <v>3981.15</v>
      </c>
      <c r="AV50" s="131">
        <f>AV45+(AV46-AV49)+AV47</f>
        <v>5523.95</v>
      </c>
      <c r="AW50" s="132">
        <f>AW45+(AW46-AW49)+AW47</f>
        <v>6059.3</v>
      </c>
    </row>
    <row r="51" spans="1:68 16384:16384" x14ac:dyDescent="0.2">
      <c r="A51" s="280" t="s">
        <v>28</v>
      </c>
      <c r="B51" s="223" t="s">
        <v>44</v>
      </c>
      <c r="C51" s="60">
        <v>289</v>
      </c>
      <c r="D51" s="60">
        <v>371</v>
      </c>
      <c r="E51" s="60">
        <v>332</v>
      </c>
      <c r="F51" s="60">
        <v>192</v>
      </c>
      <c r="G51" s="60">
        <v>202</v>
      </c>
      <c r="H51" s="60">
        <v>326</v>
      </c>
      <c r="I51" s="60">
        <v>377</v>
      </c>
      <c r="J51" s="60">
        <v>601</v>
      </c>
      <c r="K51" s="60">
        <v>588</v>
      </c>
      <c r="L51" s="60">
        <v>483</v>
      </c>
      <c r="M51" s="60">
        <v>611</v>
      </c>
      <c r="N51" s="60">
        <v>577</v>
      </c>
      <c r="O51" s="60">
        <v>636</v>
      </c>
      <c r="P51" s="60">
        <v>657</v>
      </c>
      <c r="Q51" s="60">
        <v>435</v>
      </c>
      <c r="R51" s="60">
        <v>565</v>
      </c>
      <c r="S51" s="60">
        <v>824</v>
      </c>
      <c r="T51" s="60">
        <v>1364</v>
      </c>
      <c r="U51" s="60">
        <v>1632</v>
      </c>
      <c r="V51" s="60">
        <v>2156</v>
      </c>
      <c r="W51" s="60">
        <v>1545</v>
      </c>
      <c r="X51" s="60">
        <v>1148</v>
      </c>
      <c r="Y51" s="60">
        <v>632</v>
      </c>
      <c r="Z51" s="60">
        <v>427</v>
      </c>
      <c r="AA51" s="60">
        <v>346</v>
      </c>
      <c r="AB51" s="60">
        <v>295</v>
      </c>
      <c r="AC51" s="60">
        <v>279</v>
      </c>
      <c r="AD51" s="60">
        <v>215</v>
      </c>
      <c r="AE51" s="60">
        <v>269</v>
      </c>
      <c r="AF51" s="60">
        <v>234</v>
      </c>
      <c r="AG51" s="60">
        <v>6</v>
      </c>
      <c r="AH51" s="60">
        <v>1</v>
      </c>
      <c r="AI51" s="60">
        <v>10</v>
      </c>
      <c r="AJ51" s="60">
        <v>13</v>
      </c>
      <c r="AK51" s="60">
        <v>65</v>
      </c>
      <c r="AL51" s="60">
        <v>150</v>
      </c>
      <c r="AM51" s="60">
        <v>217</v>
      </c>
      <c r="AN51" s="60">
        <v>280</v>
      </c>
      <c r="AO51" s="60">
        <v>355</v>
      </c>
      <c r="AP51" s="60">
        <v>386</v>
      </c>
      <c r="AQ51" s="60">
        <v>767</v>
      </c>
      <c r="AR51" s="60">
        <v>1580</v>
      </c>
      <c r="AS51" s="60">
        <v>2089</v>
      </c>
      <c r="AT51" s="60">
        <v>1658</v>
      </c>
      <c r="AU51" s="60">
        <v>1840</v>
      </c>
      <c r="AV51" s="224">
        <v>2111</v>
      </c>
      <c r="AW51" s="92">
        <v>2105</v>
      </c>
    </row>
    <row r="52" spans="1:68 16384:16384" x14ac:dyDescent="0.2">
      <c r="A52" s="281"/>
      <c r="B52" s="49" t="s">
        <v>43</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29">
        <v>20</v>
      </c>
      <c r="AG52" s="29">
        <v>16</v>
      </c>
      <c r="AH52" s="29">
        <v>9</v>
      </c>
      <c r="AI52" s="29">
        <v>28</v>
      </c>
      <c r="AJ52" s="29">
        <v>80</v>
      </c>
      <c r="AK52" s="29">
        <v>78</v>
      </c>
      <c r="AL52" s="29">
        <v>75</v>
      </c>
      <c r="AM52" s="29">
        <v>116</v>
      </c>
      <c r="AN52" s="29">
        <v>64</v>
      </c>
      <c r="AO52" s="61">
        <v>0</v>
      </c>
      <c r="AP52" s="61">
        <v>0</v>
      </c>
      <c r="AQ52" s="61">
        <v>0</v>
      </c>
      <c r="AR52" s="61">
        <v>0</v>
      </c>
      <c r="AS52" s="29">
        <v>1</v>
      </c>
      <c r="AT52" s="61">
        <v>0</v>
      </c>
      <c r="AU52" s="61">
        <v>0</v>
      </c>
      <c r="AV52" s="61">
        <v>0</v>
      </c>
      <c r="AW52" s="172">
        <v>1</v>
      </c>
    </row>
    <row r="53" spans="1:68 16384:16384" x14ac:dyDescent="0.2">
      <c r="A53" s="281"/>
      <c r="B53" s="49" t="s">
        <v>47</v>
      </c>
      <c r="C53" s="61">
        <v>103</v>
      </c>
      <c r="D53" s="61">
        <v>84</v>
      </c>
      <c r="E53" s="61">
        <v>72</v>
      </c>
      <c r="F53" s="61">
        <v>61</v>
      </c>
      <c r="G53" s="61">
        <v>62</v>
      </c>
      <c r="H53" s="61">
        <v>94</v>
      </c>
      <c r="I53" s="61">
        <v>120</v>
      </c>
      <c r="J53" s="61">
        <v>116</v>
      </c>
      <c r="K53" s="61">
        <v>36</v>
      </c>
      <c r="L53" s="61">
        <v>29</v>
      </c>
      <c r="M53" s="61">
        <v>31</v>
      </c>
      <c r="N53" s="61">
        <v>25</v>
      </c>
      <c r="O53" s="61">
        <v>15</v>
      </c>
      <c r="P53" s="61">
        <v>14</v>
      </c>
      <c r="Q53" s="61">
        <v>7</v>
      </c>
      <c r="R53" s="61">
        <v>9</v>
      </c>
      <c r="S53" s="61">
        <v>23</v>
      </c>
      <c r="T53" s="61">
        <v>21</v>
      </c>
      <c r="U53" s="61">
        <v>11</v>
      </c>
      <c r="V53" s="61">
        <v>11</v>
      </c>
      <c r="W53" s="61">
        <v>9</v>
      </c>
      <c r="X53" s="61">
        <v>14</v>
      </c>
      <c r="Y53" s="61">
        <v>6</v>
      </c>
      <c r="Z53" s="61">
        <v>0</v>
      </c>
      <c r="AA53" s="61">
        <v>23</v>
      </c>
      <c r="AB53" s="61">
        <v>34</v>
      </c>
      <c r="AC53" s="61">
        <v>27</v>
      </c>
      <c r="AD53" s="61">
        <v>34</v>
      </c>
      <c r="AE53" s="61">
        <v>44</v>
      </c>
      <c r="AF53" s="61">
        <v>12</v>
      </c>
      <c r="AG53" s="61">
        <v>0</v>
      </c>
      <c r="AH53" s="61">
        <v>0</v>
      </c>
      <c r="AI53" s="61">
        <v>0</v>
      </c>
      <c r="AJ53" s="61">
        <v>1</v>
      </c>
      <c r="AK53" s="61">
        <v>4</v>
      </c>
      <c r="AL53" s="61">
        <v>2</v>
      </c>
      <c r="AM53" s="61">
        <v>4</v>
      </c>
      <c r="AN53" s="61">
        <v>5</v>
      </c>
      <c r="AO53" s="61">
        <v>1</v>
      </c>
      <c r="AP53" s="61">
        <v>5</v>
      </c>
      <c r="AQ53" s="61">
        <v>3</v>
      </c>
      <c r="AR53" s="61">
        <v>0</v>
      </c>
      <c r="AS53" s="61">
        <v>4</v>
      </c>
      <c r="AT53" s="61">
        <v>12</v>
      </c>
      <c r="AU53" s="61">
        <v>6</v>
      </c>
      <c r="AV53" s="130">
        <v>3</v>
      </c>
      <c r="AW53" s="94">
        <v>10</v>
      </c>
      <c r="AZ53" s="91"/>
    </row>
    <row r="54" spans="1:68 16384:16384" x14ac:dyDescent="0.2">
      <c r="A54" s="281"/>
      <c r="B54" s="49" t="s">
        <v>48</v>
      </c>
      <c r="C54" s="61">
        <v>0</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61">
        <v>0</v>
      </c>
      <c r="U54" s="61">
        <v>0</v>
      </c>
      <c r="V54" s="61">
        <v>0</v>
      </c>
      <c r="W54" s="61">
        <v>0</v>
      </c>
      <c r="X54" s="61">
        <v>0</v>
      </c>
      <c r="Y54" s="61">
        <v>0</v>
      </c>
      <c r="Z54" s="61">
        <v>0</v>
      </c>
      <c r="AA54" s="61">
        <v>0</v>
      </c>
      <c r="AB54" s="61">
        <v>0</v>
      </c>
      <c r="AC54" s="61">
        <v>0</v>
      </c>
      <c r="AD54" s="61">
        <v>0</v>
      </c>
      <c r="AE54" s="61">
        <v>0</v>
      </c>
      <c r="AF54" s="61">
        <v>0</v>
      </c>
      <c r="AG54" s="61">
        <v>0</v>
      </c>
      <c r="AH54" s="29">
        <v>1</v>
      </c>
      <c r="AI54" s="61">
        <v>0</v>
      </c>
      <c r="AJ54" s="61">
        <v>0</v>
      </c>
      <c r="AK54" s="29">
        <v>1</v>
      </c>
      <c r="AL54" s="29">
        <v>1</v>
      </c>
      <c r="AM54" s="29">
        <v>0</v>
      </c>
      <c r="AN54" s="29">
        <v>0</v>
      </c>
      <c r="AO54" s="29">
        <v>0</v>
      </c>
      <c r="AP54" s="29">
        <v>0</v>
      </c>
      <c r="AQ54" s="29">
        <v>0</v>
      </c>
      <c r="AR54" s="29">
        <v>0</v>
      </c>
      <c r="AS54" s="29">
        <v>0</v>
      </c>
      <c r="AT54" s="29">
        <v>0</v>
      </c>
      <c r="AU54" s="29">
        <v>0</v>
      </c>
      <c r="AV54" s="29">
        <v>0</v>
      </c>
      <c r="AW54" s="172">
        <v>0</v>
      </c>
    </row>
    <row r="55" spans="1:68 16384:16384" x14ac:dyDescent="0.2">
      <c r="A55" s="281"/>
      <c r="B55" s="49" t="s">
        <v>123</v>
      </c>
      <c r="C55" s="150">
        <f t="shared" ref="C55:AE55" si="6">$D$13</f>
        <v>0.6</v>
      </c>
      <c r="D55" s="150">
        <f t="shared" si="6"/>
        <v>0.6</v>
      </c>
      <c r="E55" s="150">
        <f t="shared" si="6"/>
        <v>0.6</v>
      </c>
      <c r="F55" s="150">
        <f t="shared" si="6"/>
        <v>0.6</v>
      </c>
      <c r="G55" s="150">
        <f t="shared" si="6"/>
        <v>0.6</v>
      </c>
      <c r="H55" s="150">
        <f t="shared" si="6"/>
        <v>0.6</v>
      </c>
      <c r="I55" s="150">
        <f t="shared" si="6"/>
        <v>0.6</v>
      </c>
      <c r="J55" s="150">
        <f t="shared" si="6"/>
        <v>0.6</v>
      </c>
      <c r="K55" s="150">
        <f t="shared" si="6"/>
        <v>0.6</v>
      </c>
      <c r="L55" s="150">
        <f t="shared" si="6"/>
        <v>0.6</v>
      </c>
      <c r="M55" s="150">
        <f t="shared" si="6"/>
        <v>0.6</v>
      </c>
      <c r="N55" s="150">
        <f t="shared" si="6"/>
        <v>0.6</v>
      </c>
      <c r="O55" s="150">
        <f t="shared" si="6"/>
        <v>0.6</v>
      </c>
      <c r="P55" s="150">
        <f t="shared" si="6"/>
        <v>0.6</v>
      </c>
      <c r="Q55" s="150">
        <f t="shared" si="6"/>
        <v>0.6</v>
      </c>
      <c r="R55" s="150">
        <f t="shared" si="6"/>
        <v>0.6</v>
      </c>
      <c r="S55" s="150">
        <f t="shared" si="6"/>
        <v>0.6</v>
      </c>
      <c r="T55" s="150">
        <f t="shared" si="6"/>
        <v>0.6</v>
      </c>
      <c r="U55" s="150">
        <f t="shared" si="6"/>
        <v>0.6</v>
      </c>
      <c r="V55" s="150">
        <f t="shared" si="6"/>
        <v>0.6</v>
      </c>
      <c r="W55" s="150">
        <f t="shared" si="6"/>
        <v>0.6</v>
      </c>
      <c r="X55" s="150">
        <f t="shared" si="6"/>
        <v>0.6</v>
      </c>
      <c r="Y55" s="150">
        <f t="shared" si="6"/>
        <v>0.6</v>
      </c>
      <c r="Z55" s="150">
        <f t="shared" si="6"/>
        <v>0.6</v>
      </c>
      <c r="AA55" s="150">
        <f t="shared" si="6"/>
        <v>0.6</v>
      </c>
      <c r="AB55" s="150">
        <f t="shared" si="6"/>
        <v>0.6</v>
      </c>
      <c r="AC55" s="150">
        <f t="shared" si="6"/>
        <v>0.6</v>
      </c>
      <c r="AD55" s="150">
        <f t="shared" si="6"/>
        <v>0.6</v>
      </c>
      <c r="AE55" s="150">
        <f t="shared" si="6"/>
        <v>0.6</v>
      </c>
      <c r="AF55" s="150">
        <f t="shared" ref="AF55:AW55" si="7">$D$13</f>
        <v>0.6</v>
      </c>
      <c r="AG55" s="150">
        <f t="shared" si="7"/>
        <v>0.6</v>
      </c>
      <c r="AH55" s="150">
        <f t="shared" si="7"/>
        <v>0.6</v>
      </c>
      <c r="AI55" s="150">
        <f t="shared" si="7"/>
        <v>0.6</v>
      </c>
      <c r="AJ55" s="150">
        <f t="shared" si="7"/>
        <v>0.6</v>
      </c>
      <c r="AK55" s="150">
        <f t="shared" si="7"/>
        <v>0.6</v>
      </c>
      <c r="AL55" s="150">
        <f t="shared" si="7"/>
        <v>0.6</v>
      </c>
      <c r="AM55" s="150">
        <f t="shared" si="7"/>
        <v>0.6</v>
      </c>
      <c r="AN55" s="150">
        <f t="shared" si="7"/>
        <v>0.6</v>
      </c>
      <c r="AO55" s="150">
        <f t="shared" si="7"/>
        <v>0.6</v>
      </c>
      <c r="AP55" s="150">
        <f t="shared" si="7"/>
        <v>0.6</v>
      </c>
      <c r="AQ55" s="150">
        <f t="shared" si="7"/>
        <v>0.6</v>
      </c>
      <c r="AR55" s="150">
        <f t="shared" si="7"/>
        <v>0.6</v>
      </c>
      <c r="AS55" s="150">
        <f t="shared" si="7"/>
        <v>0.6</v>
      </c>
      <c r="AT55" s="150">
        <f t="shared" si="7"/>
        <v>0.6</v>
      </c>
      <c r="AU55" s="150">
        <f t="shared" si="7"/>
        <v>0.6</v>
      </c>
      <c r="AV55" s="150">
        <f t="shared" si="7"/>
        <v>0.6</v>
      </c>
      <c r="AW55" s="151">
        <f t="shared" si="7"/>
        <v>0.6</v>
      </c>
    </row>
    <row r="56" spans="1:68 16384:16384" x14ac:dyDescent="0.2">
      <c r="A56" s="281"/>
      <c r="B56" s="49" t="s">
        <v>60</v>
      </c>
      <c r="C56" s="133">
        <f t="shared" ref="C56:AE56" si="8">C52*C55</f>
        <v>0</v>
      </c>
      <c r="D56" s="133">
        <f t="shared" si="8"/>
        <v>0</v>
      </c>
      <c r="E56" s="133">
        <f t="shared" si="8"/>
        <v>0</v>
      </c>
      <c r="F56" s="133">
        <f t="shared" si="8"/>
        <v>0</v>
      </c>
      <c r="G56" s="133">
        <f t="shared" si="8"/>
        <v>0</v>
      </c>
      <c r="H56" s="133">
        <f t="shared" si="8"/>
        <v>0</v>
      </c>
      <c r="I56" s="133">
        <f t="shared" si="8"/>
        <v>0</v>
      </c>
      <c r="J56" s="133">
        <f t="shared" si="8"/>
        <v>0</v>
      </c>
      <c r="K56" s="133">
        <f t="shared" si="8"/>
        <v>0</v>
      </c>
      <c r="L56" s="133">
        <f t="shared" si="8"/>
        <v>0</v>
      </c>
      <c r="M56" s="133">
        <f t="shared" si="8"/>
        <v>0</v>
      </c>
      <c r="N56" s="133">
        <f t="shared" si="8"/>
        <v>0</v>
      </c>
      <c r="O56" s="133">
        <f t="shared" si="8"/>
        <v>0</v>
      </c>
      <c r="P56" s="133">
        <f t="shared" si="8"/>
        <v>0</v>
      </c>
      <c r="Q56" s="133">
        <f t="shared" si="8"/>
        <v>0</v>
      </c>
      <c r="R56" s="133">
        <f t="shared" si="8"/>
        <v>0</v>
      </c>
      <c r="S56" s="133">
        <f t="shared" si="8"/>
        <v>0</v>
      </c>
      <c r="T56" s="133">
        <f t="shared" si="8"/>
        <v>0</v>
      </c>
      <c r="U56" s="133">
        <f t="shared" si="8"/>
        <v>0</v>
      </c>
      <c r="V56" s="133">
        <f t="shared" si="8"/>
        <v>0</v>
      </c>
      <c r="W56" s="133">
        <f t="shared" si="8"/>
        <v>0</v>
      </c>
      <c r="X56" s="133">
        <f t="shared" si="8"/>
        <v>0</v>
      </c>
      <c r="Y56" s="133">
        <f t="shared" si="8"/>
        <v>0</v>
      </c>
      <c r="Z56" s="133">
        <f t="shared" si="8"/>
        <v>0</v>
      </c>
      <c r="AA56" s="133">
        <f t="shared" si="8"/>
        <v>0</v>
      </c>
      <c r="AB56" s="133">
        <f t="shared" si="8"/>
        <v>0</v>
      </c>
      <c r="AC56" s="133">
        <f t="shared" si="8"/>
        <v>0</v>
      </c>
      <c r="AD56" s="133">
        <f t="shared" si="8"/>
        <v>0</v>
      </c>
      <c r="AE56" s="133">
        <f t="shared" si="8"/>
        <v>0</v>
      </c>
      <c r="AF56" s="133">
        <f t="shared" ref="AF56:AV56" si="9">AF52*AF55</f>
        <v>12</v>
      </c>
      <c r="AG56" s="133">
        <f t="shared" si="9"/>
        <v>9.6</v>
      </c>
      <c r="AH56" s="133">
        <f t="shared" si="9"/>
        <v>5.3999999999999995</v>
      </c>
      <c r="AI56" s="133">
        <f t="shared" si="9"/>
        <v>16.8</v>
      </c>
      <c r="AJ56" s="133">
        <f t="shared" si="9"/>
        <v>48</v>
      </c>
      <c r="AK56" s="133">
        <f t="shared" si="9"/>
        <v>46.8</v>
      </c>
      <c r="AL56" s="133">
        <f t="shared" si="9"/>
        <v>45</v>
      </c>
      <c r="AM56" s="133">
        <f t="shared" si="9"/>
        <v>69.599999999999994</v>
      </c>
      <c r="AN56" s="133">
        <f t="shared" si="9"/>
        <v>38.4</v>
      </c>
      <c r="AO56" s="133">
        <f t="shared" si="9"/>
        <v>0</v>
      </c>
      <c r="AP56" s="133">
        <f t="shared" si="9"/>
        <v>0</v>
      </c>
      <c r="AQ56" s="133">
        <f t="shared" si="9"/>
        <v>0</v>
      </c>
      <c r="AR56" s="133">
        <f t="shared" si="9"/>
        <v>0</v>
      </c>
      <c r="AS56" s="133">
        <f t="shared" si="9"/>
        <v>0.6</v>
      </c>
      <c r="AT56" s="133">
        <f t="shared" si="9"/>
        <v>0</v>
      </c>
      <c r="AU56" s="133">
        <f t="shared" si="9"/>
        <v>0</v>
      </c>
      <c r="AV56" s="133">
        <f t="shared" si="9"/>
        <v>0</v>
      </c>
      <c r="AW56" s="134">
        <f>AW52*AW55</f>
        <v>0.6</v>
      </c>
    </row>
    <row r="57" spans="1:68 16384:16384" ht="17" thickBot="1" x14ac:dyDescent="0.25">
      <c r="A57" s="282"/>
      <c r="B57" s="222" t="s">
        <v>166</v>
      </c>
      <c r="C57" s="33">
        <f t="shared" ref="C57:AS57" si="10">C51+(C52-C56)+C53</f>
        <v>392</v>
      </c>
      <c r="D57" s="33">
        <f t="shared" si="10"/>
        <v>455</v>
      </c>
      <c r="E57" s="33">
        <f t="shared" si="10"/>
        <v>404</v>
      </c>
      <c r="F57" s="33">
        <f t="shared" si="10"/>
        <v>253</v>
      </c>
      <c r="G57" s="33">
        <f t="shared" si="10"/>
        <v>264</v>
      </c>
      <c r="H57" s="33">
        <f t="shared" si="10"/>
        <v>420</v>
      </c>
      <c r="I57" s="33">
        <f t="shared" si="10"/>
        <v>497</v>
      </c>
      <c r="J57" s="33">
        <f t="shared" si="10"/>
        <v>717</v>
      </c>
      <c r="K57" s="33">
        <f t="shared" si="10"/>
        <v>624</v>
      </c>
      <c r="L57" s="33">
        <f t="shared" si="10"/>
        <v>512</v>
      </c>
      <c r="M57" s="33">
        <f t="shared" si="10"/>
        <v>642</v>
      </c>
      <c r="N57" s="33">
        <f t="shared" si="10"/>
        <v>602</v>
      </c>
      <c r="O57" s="33">
        <f t="shared" si="10"/>
        <v>651</v>
      </c>
      <c r="P57" s="33">
        <f t="shared" si="10"/>
        <v>671</v>
      </c>
      <c r="Q57" s="33">
        <f t="shared" si="10"/>
        <v>442</v>
      </c>
      <c r="R57" s="33">
        <f t="shared" si="10"/>
        <v>574</v>
      </c>
      <c r="S57" s="33">
        <f t="shared" si="10"/>
        <v>847</v>
      </c>
      <c r="T57" s="33">
        <f t="shared" si="10"/>
        <v>1385</v>
      </c>
      <c r="U57" s="33">
        <f t="shared" si="10"/>
        <v>1643</v>
      </c>
      <c r="V57" s="33">
        <f t="shared" si="10"/>
        <v>2167</v>
      </c>
      <c r="W57" s="33">
        <f t="shared" si="10"/>
        <v>1554</v>
      </c>
      <c r="X57" s="33">
        <f t="shared" si="10"/>
        <v>1162</v>
      </c>
      <c r="Y57" s="33">
        <f t="shared" si="10"/>
        <v>638</v>
      </c>
      <c r="Z57" s="33">
        <f t="shared" si="10"/>
        <v>427</v>
      </c>
      <c r="AA57" s="33">
        <f t="shared" si="10"/>
        <v>369</v>
      </c>
      <c r="AB57" s="33">
        <f t="shared" si="10"/>
        <v>329</v>
      </c>
      <c r="AC57" s="33">
        <f t="shared" si="10"/>
        <v>306</v>
      </c>
      <c r="AD57" s="33">
        <f t="shared" si="10"/>
        <v>249</v>
      </c>
      <c r="AE57" s="33">
        <f t="shared" si="10"/>
        <v>313</v>
      </c>
      <c r="AF57" s="33">
        <f t="shared" si="10"/>
        <v>254</v>
      </c>
      <c r="AG57" s="33">
        <f t="shared" si="10"/>
        <v>12.4</v>
      </c>
      <c r="AH57" s="33">
        <f t="shared" si="10"/>
        <v>4.6000000000000005</v>
      </c>
      <c r="AI57" s="33">
        <f t="shared" si="10"/>
        <v>21.2</v>
      </c>
      <c r="AJ57" s="33">
        <f t="shared" si="10"/>
        <v>46</v>
      </c>
      <c r="AK57" s="33">
        <f t="shared" si="10"/>
        <v>100.2</v>
      </c>
      <c r="AL57" s="33">
        <f t="shared" si="10"/>
        <v>182</v>
      </c>
      <c r="AM57" s="33">
        <f t="shared" si="10"/>
        <v>267.39999999999998</v>
      </c>
      <c r="AN57" s="33">
        <f t="shared" si="10"/>
        <v>310.60000000000002</v>
      </c>
      <c r="AO57" s="33">
        <f t="shared" si="10"/>
        <v>356</v>
      </c>
      <c r="AP57" s="33">
        <f t="shared" si="10"/>
        <v>391</v>
      </c>
      <c r="AQ57" s="33">
        <f t="shared" si="10"/>
        <v>770</v>
      </c>
      <c r="AR57" s="33">
        <f t="shared" si="10"/>
        <v>1580</v>
      </c>
      <c r="AS57" s="33">
        <f t="shared" si="10"/>
        <v>2093.4</v>
      </c>
      <c r="AT57" s="33">
        <f>AT51+(AT52-AT56)+AT53</f>
        <v>1670</v>
      </c>
      <c r="AU57" s="33">
        <f>AU51+(AU52-AU56)+AU53</f>
        <v>1846</v>
      </c>
      <c r="AV57" s="33">
        <f>AV51+(AV52-AV56)+AV53</f>
        <v>2114</v>
      </c>
      <c r="AW57" s="33">
        <f>AW51+(AW52-AW56)+AW53</f>
        <v>2115.4</v>
      </c>
    </row>
    <row r="58" spans="1:68 16384:16384" x14ac:dyDescent="0.2">
      <c r="A58" s="280" t="s">
        <v>49</v>
      </c>
      <c r="B58" s="223" t="s">
        <v>50</v>
      </c>
      <c r="C58" s="60">
        <v>1030</v>
      </c>
      <c r="D58" s="60">
        <v>1129</v>
      </c>
      <c r="E58" s="60">
        <v>1001</v>
      </c>
      <c r="F58" s="60">
        <v>717</v>
      </c>
      <c r="G58" s="60">
        <v>694</v>
      </c>
      <c r="H58" s="60">
        <v>931</v>
      </c>
      <c r="I58" s="60">
        <v>1046</v>
      </c>
      <c r="J58" s="60">
        <v>1369</v>
      </c>
      <c r="K58" s="60">
        <v>1298</v>
      </c>
      <c r="L58" s="60">
        <v>1117</v>
      </c>
      <c r="M58" s="60">
        <v>1202</v>
      </c>
      <c r="N58" s="100">
        <v>1217</v>
      </c>
      <c r="O58" s="60">
        <v>1340</v>
      </c>
      <c r="P58" s="60">
        <v>1508</v>
      </c>
      <c r="Q58" s="60">
        <v>1311</v>
      </c>
      <c r="R58" s="60">
        <v>1023</v>
      </c>
      <c r="S58" s="60">
        <v>1602</v>
      </c>
      <c r="T58" s="60">
        <v>2219</v>
      </c>
      <c r="U58" s="60">
        <v>2289</v>
      </c>
      <c r="V58" s="60">
        <v>2893</v>
      </c>
      <c r="W58" s="60">
        <v>2312</v>
      </c>
      <c r="X58" s="60">
        <v>1791</v>
      </c>
      <c r="Y58" s="60">
        <v>1516</v>
      </c>
      <c r="Z58" s="100">
        <v>1089</v>
      </c>
      <c r="AA58" s="60">
        <v>981</v>
      </c>
      <c r="AB58" s="60">
        <v>923</v>
      </c>
      <c r="AC58" s="60">
        <v>916</v>
      </c>
      <c r="AD58" s="60">
        <v>666</v>
      </c>
      <c r="AE58" s="60">
        <v>849</v>
      </c>
      <c r="AF58" s="60">
        <v>585</v>
      </c>
      <c r="AG58" s="60">
        <v>26</v>
      </c>
      <c r="AH58" s="60">
        <v>28</v>
      </c>
      <c r="AI58" s="60">
        <v>29</v>
      </c>
      <c r="AJ58" s="60">
        <v>51</v>
      </c>
      <c r="AK58" s="60">
        <v>74</v>
      </c>
      <c r="AL58" s="60">
        <v>93</v>
      </c>
      <c r="AM58" s="60">
        <v>112</v>
      </c>
      <c r="AN58" s="60">
        <v>113</v>
      </c>
      <c r="AO58" s="60">
        <v>108</v>
      </c>
      <c r="AP58" s="60">
        <v>108</v>
      </c>
      <c r="AQ58" s="60">
        <v>118</v>
      </c>
      <c r="AR58" s="60">
        <v>151</v>
      </c>
      <c r="AS58" s="60">
        <v>179</v>
      </c>
      <c r="AT58" s="60">
        <v>216</v>
      </c>
      <c r="AU58" s="60">
        <v>192</v>
      </c>
      <c r="AV58" s="227">
        <v>214</v>
      </c>
      <c r="AW58" s="96">
        <v>221</v>
      </c>
      <c r="AZ58" s="43"/>
    </row>
    <row r="59" spans="1:68 16384:16384" x14ac:dyDescent="0.2">
      <c r="A59" s="281"/>
      <c r="B59" s="49" t="s">
        <v>51</v>
      </c>
      <c r="C59" s="31">
        <v>0</v>
      </c>
      <c r="D59" s="31">
        <v>0</v>
      </c>
      <c r="E59" s="31">
        <v>0</v>
      </c>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61">
        <v>243</v>
      </c>
      <c r="AG59" s="61">
        <v>445</v>
      </c>
      <c r="AH59" s="61">
        <v>347</v>
      </c>
      <c r="AI59" s="61">
        <v>403</v>
      </c>
      <c r="AJ59" s="61">
        <v>657</v>
      </c>
      <c r="AK59" s="61">
        <v>1072</v>
      </c>
      <c r="AL59" s="61">
        <v>1572</v>
      </c>
      <c r="AM59" s="61">
        <v>2012</v>
      </c>
      <c r="AN59" s="61">
        <v>2737</v>
      </c>
      <c r="AO59" s="61">
        <v>2974</v>
      </c>
      <c r="AP59" s="61">
        <v>2535</v>
      </c>
      <c r="AQ59" s="98">
        <v>2840</v>
      </c>
      <c r="AR59" s="99">
        <v>3572</v>
      </c>
      <c r="AS59" s="61">
        <v>4271</v>
      </c>
      <c r="AT59" s="61">
        <v>4982</v>
      </c>
      <c r="AU59" s="61">
        <v>5018</v>
      </c>
      <c r="AV59" s="61">
        <v>4254</v>
      </c>
      <c r="AW59" s="62">
        <v>3574</v>
      </c>
      <c r="AX59" s="44"/>
      <c r="AY59" s="43"/>
      <c r="AZ59" s="43"/>
      <c r="BA59" s="43"/>
      <c r="BB59" s="43"/>
      <c r="BC59" s="43"/>
      <c r="BD59" s="43"/>
      <c r="BE59" s="43"/>
      <c r="BF59" s="43"/>
      <c r="BG59" s="43"/>
      <c r="BH59" s="43"/>
      <c r="BI59" s="43"/>
      <c r="BJ59" s="43"/>
      <c r="BK59" s="43"/>
      <c r="BL59" s="43"/>
      <c r="BM59" s="43"/>
      <c r="BN59" s="43"/>
      <c r="BP59" s="44"/>
    </row>
    <row r="60" spans="1:68 16384:16384" x14ac:dyDescent="0.2">
      <c r="A60" s="281"/>
      <c r="B60" s="49" t="s">
        <v>125</v>
      </c>
      <c r="C60" s="148">
        <f t="shared" ref="C60:AW60" si="11">$D$15</f>
        <v>0.2</v>
      </c>
      <c r="D60" s="148">
        <f t="shared" si="11"/>
        <v>0.2</v>
      </c>
      <c r="E60" s="148">
        <f t="shared" si="11"/>
        <v>0.2</v>
      </c>
      <c r="F60" s="148">
        <f t="shared" si="11"/>
        <v>0.2</v>
      </c>
      <c r="G60" s="148">
        <f t="shared" si="11"/>
        <v>0.2</v>
      </c>
      <c r="H60" s="148">
        <f t="shared" si="11"/>
        <v>0.2</v>
      </c>
      <c r="I60" s="148">
        <f t="shared" si="11"/>
        <v>0.2</v>
      </c>
      <c r="J60" s="148">
        <f t="shared" si="11"/>
        <v>0.2</v>
      </c>
      <c r="K60" s="148">
        <f t="shared" si="11"/>
        <v>0.2</v>
      </c>
      <c r="L60" s="148">
        <f t="shared" si="11"/>
        <v>0.2</v>
      </c>
      <c r="M60" s="148">
        <f t="shared" si="11"/>
        <v>0.2</v>
      </c>
      <c r="N60" s="148">
        <f t="shared" si="11"/>
        <v>0.2</v>
      </c>
      <c r="O60" s="148">
        <f t="shared" si="11"/>
        <v>0.2</v>
      </c>
      <c r="P60" s="148">
        <f t="shared" si="11"/>
        <v>0.2</v>
      </c>
      <c r="Q60" s="148">
        <f t="shared" si="11"/>
        <v>0.2</v>
      </c>
      <c r="R60" s="148">
        <f t="shared" si="11"/>
        <v>0.2</v>
      </c>
      <c r="S60" s="148">
        <f t="shared" si="11"/>
        <v>0.2</v>
      </c>
      <c r="T60" s="148">
        <f t="shared" si="11"/>
        <v>0.2</v>
      </c>
      <c r="U60" s="148">
        <f t="shared" si="11"/>
        <v>0.2</v>
      </c>
      <c r="V60" s="148">
        <f t="shared" si="11"/>
        <v>0.2</v>
      </c>
      <c r="W60" s="148">
        <f t="shared" si="11"/>
        <v>0.2</v>
      </c>
      <c r="X60" s="148">
        <f t="shared" si="11"/>
        <v>0.2</v>
      </c>
      <c r="Y60" s="148">
        <f t="shared" si="11"/>
        <v>0.2</v>
      </c>
      <c r="Z60" s="148">
        <f t="shared" si="11"/>
        <v>0.2</v>
      </c>
      <c r="AA60" s="148">
        <f t="shared" si="11"/>
        <v>0.2</v>
      </c>
      <c r="AB60" s="148">
        <f t="shared" si="11"/>
        <v>0.2</v>
      </c>
      <c r="AC60" s="148">
        <f t="shared" si="11"/>
        <v>0.2</v>
      </c>
      <c r="AD60" s="148">
        <f t="shared" si="11"/>
        <v>0.2</v>
      </c>
      <c r="AE60" s="148">
        <f t="shared" si="11"/>
        <v>0.2</v>
      </c>
      <c r="AF60" s="148">
        <f t="shared" si="11"/>
        <v>0.2</v>
      </c>
      <c r="AG60" s="148">
        <f t="shared" si="11"/>
        <v>0.2</v>
      </c>
      <c r="AH60" s="148">
        <f t="shared" si="11"/>
        <v>0.2</v>
      </c>
      <c r="AI60" s="148">
        <f t="shared" si="11"/>
        <v>0.2</v>
      </c>
      <c r="AJ60" s="148">
        <f t="shared" si="11"/>
        <v>0.2</v>
      </c>
      <c r="AK60" s="148">
        <f t="shared" si="11"/>
        <v>0.2</v>
      </c>
      <c r="AL60" s="148">
        <f t="shared" si="11"/>
        <v>0.2</v>
      </c>
      <c r="AM60" s="148">
        <f t="shared" si="11"/>
        <v>0.2</v>
      </c>
      <c r="AN60" s="148">
        <f t="shared" si="11"/>
        <v>0.2</v>
      </c>
      <c r="AO60" s="148">
        <f t="shared" si="11"/>
        <v>0.2</v>
      </c>
      <c r="AP60" s="148">
        <f t="shared" si="11"/>
        <v>0.2</v>
      </c>
      <c r="AQ60" s="148">
        <f t="shared" si="11"/>
        <v>0.2</v>
      </c>
      <c r="AR60" s="148">
        <f t="shared" si="11"/>
        <v>0.2</v>
      </c>
      <c r="AS60" s="148">
        <f t="shared" si="11"/>
        <v>0.2</v>
      </c>
      <c r="AT60" s="148">
        <f t="shared" si="11"/>
        <v>0.2</v>
      </c>
      <c r="AU60" s="148">
        <f t="shared" si="11"/>
        <v>0.2</v>
      </c>
      <c r="AV60" s="148">
        <f t="shared" si="11"/>
        <v>0.2</v>
      </c>
      <c r="AW60" s="149">
        <f t="shared" si="11"/>
        <v>0.2</v>
      </c>
    </row>
    <row r="61" spans="1:68 16384:16384" x14ac:dyDescent="0.2">
      <c r="A61" s="281"/>
      <c r="B61" s="49" t="s">
        <v>124</v>
      </c>
      <c r="C61" s="148">
        <f t="shared" ref="C61:AU61" si="12">$D$14</f>
        <v>0.75</v>
      </c>
      <c r="D61" s="148">
        <f t="shared" si="12"/>
        <v>0.75</v>
      </c>
      <c r="E61" s="148">
        <f t="shared" si="12"/>
        <v>0.75</v>
      </c>
      <c r="F61" s="148">
        <f t="shared" si="12"/>
        <v>0.75</v>
      </c>
      <c r="G61" s="148">
        <f t="shared" si="12"/>
        <v>0.75</v>
      </c>
      <c r="H61" s="148">
        <f t="shared" si="12"/>
        <v>0.75</v>
      </c>
      <c r="I61" s="148">
        <f t="shared" si="12"/>
        <v>0.75</v>
      </c>
      <c r="J61" s="148">
        <f t="shared" si="12"/>
        <v>0.75</v>
      </c>
      <c r="K61" s="148">
        <f t="shared" si="12"/>
        <v>0.75</v>
      </c>
      <c r="L61" s="148">
        <f t="shared" si="12"/>
        <v>0.75</v>
      </c>
      <c r="M61" s="148">
        <f t="shared" si="12"/>
        <v>0.75</v>
      </c>
      <c r="N61" s="148">
        <f t="shared" si="12"/>
        <v>0.75</v>
      </c>
      <c r="O61" s="148">
        <f t="shared" si="12"/>
        <v>0.75</v>
      </c>
      <c r="P61" s="148">
        <f t="shared" si="12"/>
        <v>0.75</v>
      </c>
      <c r="Q61" s="148">
        <f t="shared" si="12"/>
        <v>0.75</v>
      </c>
      <c r="R61" s="148">
        <f t="shared" si="12"/>
        <v>0.75</v>
      </c>
      <c r="S61" s="148">
        <f t="shared" si="12"/>
        <v>0.75</v>
      </c>
      <c r="T61" s="148">
        <f t="shared" si="12"/>
        <v>0.75</v>
      </c>
      <c r="U61" s="148">
        <f t="shared" si="12"/>
        <v>0.75</v>
      </c>
      <c r="V61" s="148">
        <f t="shared" si="12"/>
        <v>0.75</v>
      </c>
      <c r="W61" s="148">
        <f t="shared" si="12"/>
        <v>0.75</v>
      </c>
      <c r="X61" s="148">
        <f t="shared" si="12"/>
        <v>0.75</v>
      </c>
      <c r="Y61" s="148">
        <f t="shared" si="12"/>
        <v>0.75</v>
      </c>
      <c r="Z61" s="148">
        <f t="shared" si="12"/>
        <v>0.75</v>
      </c>
      <c r="AA61" s="148">
        <f t="shared" si="12"/>
        <v>0.75</v>
      </c>
      <c r="AB61" s="148">
        <f t="shared" si="12"/>
        <v>0.75</v>
      </c>
      <c r="AC61" s="148">
        <f t="shared" si="12"/>
        <v>0.75</v>
      </c>
      <c r="AD61" s="148">
        <f t="shared" si="12"/>
        <v>0.75</v>
      </c>
      <c r="AE61" s="148">
        <f t="shared" si="12"/>
        <v>0.75</v>
      </c>
      <c r="AF61" s="148">
        <f t="shared" si="12"/>
        <v>0.75</v>
      </c>
      <c r="AG61" s="148">
        <f t="shared" si="12"/>
        <v>0.75</v>
      </c>
      <c r="AH61" s="148">
        <f t="shared" si="12"/>
        <v>0.75</v>
      </c>
      <c r="AI61" s="148">
        <f t="shared" si="12"/>
        <v>0.75</v>
      </c>
      <c r="AJ61" s="148">
        <f t="shared" si="12"/>
        <v>0.75</v>
      </c>
      <c r="AK61" s="148">
        <f t="shared" si="12"/>
        <v>0.75</v>
      </c>
      <c r="AL61" s="148">
        <f t="shared" si="12"/>
        <v>0.75</v>
      </c>
      <c r="AM61" s="148">
        <f t="shared" si="12"/>
        <v>0.75</v>
      </c>
      <c r="AN61" s="148">
        <f t="shared" si="12"/>
        <v>0.75</v>
      </c>
      <c r="AO61" s="148">
        <f t="shared" si="12"/>
        <v>0.75</v>
      </c>
      <c r="AP61" s="148">
        <f t="shared" si="12"/>
        <v>0.75</v>
      </c>
      <c r="AQ61" s="148">
        <f t="shared" si="12"/>
        <v>0.75</v>
      </c>
      <c r="AR61" s="148">
        <f t="shared" si="12"/>
        <v>0.75</v>
      </c>
      <c r="AS61" s="148">
        <f t="shared" si="12"/>
        <v>0.75</v>
      </c>
      <c r="AT61" s="148">
        <f t="shared" si="12"/>
        <v>0.75</v>
      </c>
      <c r="AU61" s="148">
        <f t="shared" si="12"/>
        <v>0.75</v>
      </c>
      <c r="AV61" s="148">
        <f t="shared" ref="AV61:AW61" si="13">$D$14</f>
        <v>0.75</v>
      </c>
      <c r="AW61" s="149">
        <f t="shared" si="13"/>
        <v>0.75</v>
      </c>
    </row>
    <row r="62" spans="1:68 16384:16384" x14ac:dyDescent="0.2">
      <c r="A62" s="281"/>
      <c r="B62" s="49" t="s">
        <v>170</v>
      </c>
      <c r="C62" s="32">
        <f>(C58*C60)</f>
        <v>206</v>
      </c>
      <c r="D62" s="32">
        <f t="shared" ref="D62:AW62" si="14">(D58*D60)</f>
        <v>225.8</v>
      </c>
      <c r="E62" s="32">
        <f t="shared" si="14"/>
        <v>200.20000000000002</v>
      </c>
      <c r="F62" s="32">
        <f t="shared" si="14"/>
        <v>143.4</v>
      </c>
      <c r="G62" s="32">
        <f t="shared" si="14"/>
        <v>138.80000000000001</v>
      </c>
      <c r="H62" s="32">
        <f t="shared" si="14"/>
        <v>186.20000000000002</v>
      </c>
      <c r="I62" s="32">
        <f t="shared" si="14"/>
        <v>209.20000000000002</v>
      </c>
      <c r="J62" s="32">
        <f t="shared" si="14"/>
        <v>273.8</v>
      </c>
      <c r="K62" s="32">
        <f t="shared" si="14"/>
        <v>259.60000000000002</v>
      </c>
      <c r="L62" s="32">
        <f t="shared" si="14"/>
        <v>223.4</v>
      </c>
      <c r="M62" s="32">
        <f t="shared" si="14"/>
        <v>240.4</v>
      </c>
      <c r="N62" s="32">
        <f t="shared" si="14"/>
        <v>243.4</v>
      </c>
      <c r="O62" s="32">
        <f t="shared" si="14"/>
        <v>268</v>
      </c>
      <c r="P62" s="32">
        <f t="shared" si="14"/>
        <v>301.60000000000002</v>
      </c>
      <c r="Q62" s="32">
        <f t="shared" si="14"/>
        <v>262.2</v>
      </c>
      <c r="R62" s="32">
        <f t="shared" si="14"/>
        <v>204.60000000000002</v>
      </c>
      <c r="S62" s="32">
        <f t="shared" si="14"/>
        <v>320.40000000000003</v>
      </c>
      <c r="T62" s="32">
        <f t="shared" si="14"/>
        <v>443.8</v>
      </c>
      <c r="U62" s="32">
        <f t="shared" si="14"/>
        <v>457.8</v>
      </c>
      <c r="V62" s="32">
        <f t="shared" si="14"/>
        <v>578.6</v>
      </c>
      <c r="W62" s="32">
        <f t="shared" si="14"/>
        <v>462.40000000000003</v>
      </c>
      <c r="X62" s="32">
        <f t="shared" si="14"/>
        <v>358.20000000000005</v>
      </c>
      <c r="Y62" s="32">
        <f t="shared" si="14"/>
        <v>303.2</v>
      </c>
      <c r="Z62" s="32">
        <f t="shared" si="14"/>
        <v>217.8</v>
      </c>
      <c r="AA62" s="32">
        <f t="shared" si="14"/>
        <v>196.20000000000002</v>
      </c>
      <c r="AB62" s="32">
        <f t="shared" si="14"/>
        <v>184.60000000000002</v>
      </c>
      <c r="AC62" s="32">
        <f t="shared" si="14"/>
        <v>183.20000000000002</v>
      </c>
      <c r="AD62" s="32">
        <f t="shared" si="14"/>
        <v>133.20000000000002</v>
      </c>
      <c r="AE62" s="32">
        <f t="shared" si="14"/>
        <v>169.8</v>
      </c>
      <c r="AF62" s="32">
        <f t="shared" si="14"/>
        <v>117</v>
      </c>
      <c r="AG62" s="32">
        <f t="shared" si="14"/>
        <v>5.2</v>
      </c>
      <c r="AH62" s="32">
        <f t="shared" si="14"/>
        <v>5.6000000000000005</v>
      </c>
      <c r="AI62" s="32">
        <f t="shared" si="14"/>
        <v>5.8000000000000007</v>
      </c>
      <c r="AJ62" s="32">
        <f t="shared" si="14"/>
        <v>10.200000000000001</v>
      </c>
      <c r="AK62" s="32">
        <f t="shared" si="14"/>
        <v>14.8</v>
      </c>
      <c r="AL62" s="32">
        <f t="shared" si="14"/>
        <v>18.600000000000001</v>
      </c>
      <c r="AM62" s="32">
        <f t="shared" si="14"/>
        <v>22.400000000000002</v>
      </c>
      <c r="AN62" s="32">
        <f t="shared" si="14"/>
        <v>22.6</v>
      </c>
      <c r="AO62" s="32">
        <f t="shared" si="14"/>
        <v>21.6</v>
      </c>
      <c r="AP62" s="32">
        <f t="shared" si="14"/>
        <v>21.6</v>
      </c>
      <c r="AQ62" s="32">
        <f t="shared" si="14"/>
        <v>23.6</v>
      </c>
      <c r="AR62" s="32">
        <f t="shared" si="14"/>
        <v>30.200000000000003</v>
      </c>
      <c r="AS62" s="32">
        <f t="shared" si="14"/>
        <v>35.800000000000004</v>
      </c>
      <c r="AT62" s="32">
        <f t="shared" si="14"/>
        <v>43.2</v>
      </c>
      <c r="AU62" s="32">
        <f t="shared" si="14"/>
        <v>38.400000000000006</v>
      </c>
      <c r="AV62" s="32">
        <f t="shared" si="14"/>
        <v>42.800000000000004</v>
      </c>
      <c r="AW62" s="50">
        <f t="shared" si="14"/>
        <v>44.2</v>
      </c>
    </row>
    <row r="63" spans="1:68 16384:16384" x14ac:dyDescent="0.2">
      <c r="A63" s="281"/>
      <c r="B63" s="49" t="s">
        <v>171</v>
      </c>
      <c r="C63" s="32">
        <f t="shared" ref="C63:AW63" si="15">(C59*C61)</f>
        <v>0</v>
      </c>
      <c r="D63" s="32">
        <f t="shared" si="15"/>
        <v>0</v>
      </c>
      <c r="E63" s="32">
        <f t="shared" si="15"/>
        <v>0</v>
      </c>
      <c r="F63" s="32">
        <f t="shared" si="15"/>
        <v>0</v>
      </c>
      <c r="G63" s="32">
        <f t="shared" si="15"/>
        <v>0</v>
      </c>
      <c r="H63" s="32">
        <f t="shared" si="15"/>
        <v>0</v>
      </c>
      <c r="I63" s="32">
        <f t="shared" si="15"/>
        <v>0</v>
      </c>
      <c r="J63" s="32">
        <f t="shared" si="15"/>
        <v>0</v>
      </c>
      <c r="K63" s="32">
        <f t="shared" si="15"/>
        <v>0</v>
      </c>
      <c r="L63" s="32">
        <f t="shared" si="15"/>
        <v>0</v>
      </c>
      <c r="M63" s="32">
        <f t="shared" si="15"/>
        <v>0</v>
      </c>
      <c r="N63" s="32">
        <f t="shared" si="15"/>
        <v>0</v>
      </c>
      <c r="O63" s="32">
        <f t="shared" si="15"/>
        <v>0</v>
      </c>
      <c r="P63" s="32">
        <f t="shared" si="15"/>
        <v>0</v>
      </c>
      <c r="Q63" s="32">
        <f t="shared" si="15"/>
        <v>0</v>
      </c>
      <c r="R63" s="32">
        <f t="shared" si="15"/>
        <v>0</v>
      </c>
      <c r="S63" s="32">
        <f t="shared" si="15"/>
        <v>0</v>
      </c>
      <c r="T63" s="32">
        <f t="shared" si="15"/>
        <v>0</v>
      </c>
      <c r="U63" s="32">
        <f t="shared" si="15"/>
        <v>0</v>
      </c>
      <c r="V63" s="32">
        <f t="shared" si="15"/>
        <v>0</v>
      </c>
      <c r="W63" s="32">
        <f t="shared" si="15"/>
        <v>0</v>
      </c>
      <c r="X63" s="32">
        <f t="shared" si="15"/>
        <v>0</v>
      </c>
      <c r="Y63" s="32">
        <f t="shared" si="15"/>
        <v>0</v>
      </c>
      <c r="Z63" s="32">
        <f t="shared" si="15"/>
        <v>0</v>
      </c>
      <c r="AA63" s="32">
        <f t="shared" si="15"/>
        <v>0</v>
      </c>
      <c r="AB63" s="32">
        <f t="shared" si="15"/>
        <v>0</v>
      </c>
      <c r="AC63" s="32">
        <f t="shared" si="15"/>
        <v>0</v>
      </c>
      <c r="AD63" s="32">
        <f t="shared" si="15"/>
        <v>0</v>
      </c>
      <c r="AE63" s="32">
        <f t="shared" si="15"/>
        <v>0</v>
      </c>
      <c r="AF63" s="32">
        <f t="shared" si="15"/>
        <v>182.25</v>
      </c>
      <c r="AG63" s="32">
        <f t="shared" si="15"/>
        <v>333.75</v>
      </c>
      <c r="AH63" s="32">
        <f t="shared" si="15"/>
        <v>260.25</v>
      </c>
      <c r="AI63" s="32">
        <f t="shared" si="15"/>
        <v>302.25</v>
      </c>
      <c r="AJ63" s="32">
        <f t="shared" si="15"/>
        <v>492.75</v>
      </c>
      <c r="AK63" s="32">
        <f t="shared" si="15"/>
        <v>804</v>
      </c>
      <c r="AL63" s="32">
        <f t="shared" si="15"/>
        <v>1179</v>
      </c>
      <c r="AM63" s="32">
        <f t="shared" si="15"/>
        <v>1509</v>
      </c>
      <c r="AN63" s="32">
        <f t="shared" si="15"/>
        <v>2052.75</v>
      </c>
      <c r="AO63" s="32">
        <f t="shared" si="15"/>
        <v>2230.5</v>
      </c>
      <c r="AP63" s="32">
        <f t="shared" si="15"/>
        <v>1901.25</v>
      </c>
      <c r="AQ63" s="32">
        <f t="shared" si="15"/>
        <v>2130</v>
      </c>
      <c r="AR63" s="32">
        <f t="shared" si="15"/>
        <v>2679</v>
      </c>
      <c r="AS63" s="32">
        <f t="shared" si="15"/>
        <v>3203.25</v>
      </c>
      <c r="AT63" s="32">
        <f t="shared" si="15"/>
        <v>3736.5</v>
      </c>
      <c r="AU63" s="32">
        <f t="shared" si="15"/>
        <v>3763.5</v>
      </c>
      <c r="AV63" s="32">
        <f t="shared" si="15"/>
        <v>3190.5</v>
      </c>
      <c r="AW63" s="50">
        <f t="shared" si="15"/>
        <v>2680.5</v>
      </c>
      <c r="AX63" s="44"/>
    </row>
    <row r="64" spans="1:68 16384:16384" s="129" customFormat="1" x14ac:dyDescent="0.2">
      <c r="A64" s="281"/>
      <c r="B64" s="226" t="s">
        <v>53</v>
      </c>
      <c r="C64" s="130">
        <v>101</v>
      </c>
      <c r="D64" s="130">
        <v>92</v>
      </c>
      <c r="E64" s="130">
        <v>113</v>
      </c>
      <c r="F64" s="130">
        <v>97</v>
      </c>
      <c r="G64" s="130">
        <v>71</v>
      </c>
      <c r="H64" s="130">
        <v>116</v>
      </c>
      <c r="I64" s="130">
        <v>96</v>
      </c>
      <c r="J64" s="130">
        <v>143</v>
      </c>
      <c r="K64" s="130">
        <v>81</v>
      </c>
      <c r="L64" s="130">
        <v>52</v>
      </c>
      <c r="M64" s="130">
        <v>69</v>
      </c>
      <c r="N64" s="130">
        <v>57</v>
      </c>
      <c r="O64" s="130">
        <v>67</v>
      </c>
      <c r="P64" s="130">
        <v>97</v>
      </c>
      <c r="Q64" s="130">
        <v>103</v>
      </c>
      <c r="R64" s="130">
        <v>132</v>
      </c>
      <c r="S64" s="130">
        <v>84</v>
      </c>
      <c r="T64" s="130">
        <v>129</v>
      </c>
      <c r="U64" s="130">
        <v>63</v>
      </c>
      <c r="V64" s="130">
        <v>81</v>
      </c>
      <c r="W64" s="130">
        <v>41</v>
      </c>
      <c r="X64" s="130">
        <v>36</v>
      </c>
      <c r="Y64" s="130">
        <v>57</v>
      </c>
      <c r="Z64" s="130">
        <v>44</v>
      </c>
      <c r="AA64" s="130">
        <v>39</v>
      </c>
      <c r="AB64" s="130">
        <v>28</v>
      </c>
      <c r="AC64" s="130">
        <v>29</v>
      </c>
      <c r="AD64" s="130">
        <v>19</v>
      </c>
      <c r="AE64" s="130">
        <v>25</v>
      </c>
      <c r="AF64" s="130">
        <v>21</v>
      </c>
      <c r="AG64" s="130">
        <v>0</v>
      </c>
      <c r="AH64" s="130">
        <v>8</v>
      </c>
      <c r="AI64" s="130">
        <v>3</v>
      </c>
      <c r="AJ64" s="130">
        <v>1</v>
      </c>
      <c r="AK64" s="130">
        <v>2</v>
      </c>
      <c r="AL64" s="130">
        <v>10</v>
      </c>
      <c r="AM64" s="130">
        <v>6</v>
      </c>
      <c r="AN64" s="130">
        <v>6</v>
      </c>
      <c r="AO64" s="130">
        <v>9</v>
      </c>
      <c r="AP64" s="130">
        <v>10</v>
      </c>
      <c r="AQ64" s="130">
        <v>12</v>
      </c>
      <c r="AR64" s="130">
        <v>12</v>
      </c>
      <c r="AS64" s="130">
        <v>65</v>
      </c>
      <c r="AT64" s="130">
        <v>90</v>
      </c>
      <c r="AU64" s="130">
        <v>116</v>
      </c>
      <c r="AV64" s="130">
        <v>130</v>
      </c>
      <c r="AW64" s="94">
        <v>190</v>
      </c>
      <c r="AX64" s="277"/>
    </row>
    <row r="65" spans="1:50" x14ac:dyDescent="0.2">
      <c r="A65" s="281"/>
      <c r="B65" s="49" t="s">
        <v>54</v>
      </c>
      <c r="C65" s="31">
        <v>0</v>
      </c>
      <c r="D65" s="31">
        <v>0</v>
      </c>
      <c r="E65" s="31">
        <v>0</v>
      </c>
      <c r="F65" s="31">
        <v>0</v>
      </c>
      <c r="G65" s="31">
        <v>0</v>
      </c>
      <c r="H65" s="31">
        <v>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1</v>
      </c>
      <c r="AG65" s="31">
        <v>8</v>
      </c>
      <c r="AH65" s="31">
        <v>6</v>
      </c>
      <c r="AI65" s="31">
        <v>9</v>
      </c>
      <c r="AJ65" s="31">
        <v>14</v>
      </c>
      <c r="AK65" s="31">
        <v>8</v>
      </c>
      <c r="AL65" s="31">
        <v>18</v>
      </c>
      <c r="AM65" s="31">
        <v>17</v>
      </c>
      <c r="AN65" s="31">
        <v>26</v>
      </c>
      <c r="AO65" s="31">
        <v>22</v>
      </c>
      <c r="AP65" s="31">
        <v>28</v>
      </c>
      <c r="AQ65" s="31">
        <v>10</v>
      </c>
      <c r="AR65" s="31">
        <v>23</v>
      </c>
      <c r="AS65" s="31">
        <v>39</v>
      </c>
      <c r="AT65" s="31">
        <v>25</v>
      </c>
      <c r="AU65" s="31">
        <v>20</v>
      </c>
      <c r="AV65" s="130">
        <v>18</v>
      </c>
      <c r="AW65" s="94">
        <v>11</v>
      </c>
    </row>
    <row r="66" spans="1:50" x14ac:dyDescent="0.2">
      <c r="A66" s="281"/>
      <c r="B66" s="49" t="s">
        <v>173</v>
      </c>
      <c r="C66" s="152">
        <f t="shared" ref="C66:AU66" si="16">$D$16</f>
        <v>0.2</v>
      </c>
      <c r="D66" s="152">
        <f t="shared" si="16"/>
        <v>0.2</v>
      </c>
      <c r="E66" s="152">
        <f t="shared" si="16"/>
        <v>0.2</v>
      </c>
      <c r="F66" s="152">
        <f t="shared" si="16"/>
        <v>0.2</v>
      </c>
      <c r="G66" s="152">
        <f t="shared" si="16"/>
        <v>0.2</v>
      </c>
      <c r="H66" s="152">
        <f t="shared" si="16"/>
        <v>0.2</v>
      </c>
      <c r="I66" s="152">
        <f t="shared" si="16"/>
        <v>0.2</v>
      </c>
      <c r="J66" s="152">
        <f t="shared" si="16"/>
        <v>0.2</v>
      </c>
      <c r="K66" s="152">
        <f t="shared" si="16"/>
        <v>0.2</v>
      </c>
      <c r="L66" s="152">
        <f t="shared" si="16"/>
        <v>0.2</v>
      </c>
      <c r="M66" s="152">
        <f t="shared" si="16"/>
        <v>0.2</v>
      </c>
      <c r="N66" s="152">
        <f t="shared" si="16"/>
        <v>0.2</v>
      </c>
      <c r="O66" s="152">
        <f t="shared" si="16"/>
        <v>0.2</v>
      </c>
      <c r="P66" s="152">
        <f t="shared" si="16"/>
        <v>0.2</v>
      </c>
      <c r="Q66" s="152">
        <f t="shared" si="16"/>
        <v>0.2</v>
      </c>
      <c r="R66" s="152">
        <f t="shared" si="16"/>
        <v>0.2</v>
      </c>
      <c r="S66" s="152">
        <f t="shared" si="16"/>
        <v>0.2</v>
      </c>
      <c r="T66" s="152">
        <f t="shared" si="16"/>
        <v>0.2</v>
      </c>
      <c r="U66" s="152">
        <f t="shared" si="16"/>
        <v>0.2</v>
      </c>
      <c r="V66" s="152">
        <f t="shared" si="16"/>
        <v>0.2</v>
      </c>
      <c r="W66" s="152">
        <f t="shared" si="16"/>
        <v>0.2</v>
      </c>
      <c r="X66" s="152">
        <f t="shared" si="16"/>
        <v>0.2</v>
      </c>
      <c r="Y66" s="152">
        <f t="shared" si="16"/>
        <v>0.2</v>
      </c>
      <c r="Z66" s="152">
        <f t="shared" si="16"/>
        <v>0.2</v>
      </c>
      <c r="AA66" s="152">
        <f t="shared" si="16"/>
        <v>0.2</v>
      </c>
      <c r="AB66" s="152">
        <f t="shared" si="16"/>
        <v>0.2</v>
      </c>
      <c r="AC66" s="152">
        <f t="shared" si="16"/>
        <v>0.2</v>
      </c>
      <c r="AD66" s="152">
        <f t="shared" si="16"/>
        <v>0.2</v>
      </c>
      <c r="AE66" s="152">
        <f t="shared" si="16"/>
        <v>0.2</v>
      </c>
      <c r="AF66" s="152">
        <f t="shared" si="16"/>
        <v>0.2</v>
      </c>
      <c r="AG66" s="152">
        <f t="shared" si="16"/>
        <v>0.2</v>
      </c>
      <c r="AH66" s="152">
        <f t="shared" si="16"/>
        <v>0.2</v>
      </c>
      <c r="AI66" s="152">
        <f t="shared" si="16"/>
        <v>0.2</v>
      </c>
      <c r="AJ66" s="152">
        <f t="shared" si="16"/>
        <v>0.2</v>
      </c>
      <c r="AK66" s="152">
        <f t="shared" si="16"/>
        <v>0.2</v>
      </c>
      <c r="AL66" s="152">
        <f t="shared" si="16"/>
        <v>0.2</v>
      </c>
      <c r="AM66" s="152">
        <f t="shared" si="16"/>
        <v>0.2</v>
      </c>
      <c r="AN66" s="152">
        <f t="shared" si="16"/>
        <v>0.2</v>
      </c>
      <c r="AO66" s="152">
        <f t="shared" si="16"/>
        <v>0.2</v>
      </c>
      <c r="AP66" s="152">
        <f t="shared" si="16"/>
        <v>0.2</v>
      </c>
      <c r="AQ66" s="152">
        <f t="shared" si="16"/>
        <v>0.2</v>
      </c>
      <c r="AR66" s="152">
        <f t="shared" si="16"/>
        <v>0.2</v>
      </c>
      <c r="AS66" s="152">
        <f t="shared" si="16"/>
        <v>0.2</v>
      </c>
      <c r="AT66" s="152">
        <f t="shared" si="16"/>
        <v>0.2</v>
      </c>
      <c r="AU66" s="152">
        <f t="shared" si="16"/>
        <v>0.2</v>
      </c>
      <c r="AV66" s="152">
        <f>$D$16</f>
        <v>0.2</v>
      </c>
      <c r="AW66" s="153">
        <f>$D$16</f>
        <v>0.2</v>
      </c>
    </row>
    <row r="67" spans="1:50" x14ac:dyDescent="0.2">
      <c r="A67" s="281"/>
      <c r="B67" s="49" t="s">
        <v>174</v>
      </c>
      <c r="C67" s="133">
        <f>C64*C66</f>
        <v>20.200000000000003</v>
      </c>
      <c r="D67" s="133">
        <f t="shared" ref="D67:AW67" si="17">D64*D66</f>
        <v>18.400000000000002</v>
      </c>
      <c r="E67" s="133">
        <f t="shared" si="17"/>
        <v>22.6</v>
      </c>
      <c r="F67" s="133">
        <f t="shared" si="17"/>
        <v>19.400000000000002</v>
      </c>
      <c r="G67" s="133">
        <f t="shared" si="17"/>
        <v>14.200000000000001</v>
      </c>
      <c r="H67" s="133">
        <f t="shared" si="17"/>
        <v>23.200000000000003</v>
      </c>
      <c r="I67" s="133">
        <f t="shared" si="17"/>
        <v>19.200000000000003</v>
      </c>
      <c r="J67" s="133">
        <f t="shared" si="17"/>
        <v>28.6</v>
      </c>
      <c r="K67" s="133">
        <f t="shared" si="17"/>
        <v>16.2</v>
      </c>
      <c r="L67" s="133">
        <f t="shared" si="17"/>
        <v>10.4</v>
      </c>
      <c r="M67" s="133">
        <f t="shared" si="17"/>
        <v>13.8</v>
      </c>
      <c r="N67" s="133">
        <f t="shared" si="17"/>
        <v>11.4</v>
      </c>
      <c r="O67" s="133">
        <f t="shared" si="17"/>
        <v>13.4</v>
      </c>
      <c r="P67" s="133">
        <f t="shared" si="17"/>
        <v>19.400000000000002</v>
      </c>
      <c r="Q67" s="133">
        <f t="shared" si="17"/>
        <v>20.6</v>
      </c>
      <c r="R67" s="133">
        <f t="shared" si="17"/>
        <v>26.400000000000002</v>
      </c>
      <c r="S67" s="133">
        <f t="shared" si="17"/>
        <v>16.8</v>
      </c>
      <c r="T67" s="133">
        <f t="shared" si="17"/>
        <v>25.8</v>
      </c>
      <c r="U67" s="133">
        <f t="shared" si="17"/>
        <v>12.600000000000001</v>
      </c>
      <c r="V67" s="133">
        <f t="shared" si="17"/>
        <v>16.2</v>
      </c>
      <c r="W67" s="133">
        <f t="shared" si="17"/>
        <v>8.2000000000000011</v>
      </c>
      <c r="X67" s="133">
        <f t="shared" si="17"/>
        <v>7.2</v>
      </c>
      <c r="Y67" s="133">
        <f t="shared" si="17"/>
        <v>11.4</v>
      </c>
      <c r="Z67" s="133">
        <f t="shared" si="17"/>
        <v>8.8000000000000007</v>
      </c>
      <c r="AA67" s="133">
        <f t="shared" si="17"/>
        <v>7.8000000000000007</v>
      </c>
      <c r="AB67" s="133">
        <f t="shared" si="17"/>
        <v>5.6000000000000005</v>
      </c>
      <c r="AC67" s="133">
        <f t="shared" si="17"/>
        <v>5.8000000000000007</v>
      </c>
      <c r="AD67" s="133">
        <f t="shared" si="17"/>
        <v>3.8000000000000003</v>
      </c>
      <c r="AE67" s="133">
        <f t="shared" si="17"/>
        <v>5</v>
      </c>
      <c r="AF67" s="133">
        <f t="shared" si="17"/>
        <v>4.2</v>
      </c>
      <c r="AG67" s="133">
        <f t="shared" si="17"/>
        <v>0</v>
      </c>
      <c r="AH67" s="133">
        <f t="shared" si="17"/>
        <v>1.6</v>
      </c>
      <c r="AI67" s="133">
        <f t="shared" si="17"/>
        <v>0.60000000000000009</v>
      </c>
      <c r="AJ67" s="133">
        <f t="shared" si="17"/>
        <v>0.2</v>
      </c>
      <c r="AK67" s="133">
        <f t="shared" si="17"/>
        <v>0.4</v>
      </c>
      <c r="AL67" s="133">
        <f t="shared" si="17"/>
        <v>2</v>
      </c>
      <c r="AM67" s="133">
        <f t="shared" si="17"/>
        <v>1.2000000000000002</v>
      </c>
      <c r="AN67" s="133">
        <f t="shared" si="17"/>
        <v>1.2000000000000002</v>
      </c>
      <c r="AO67" s="133">
        <f t="shared" si="17"/>
        <v>1.8</v>
      </c>
      <c r="AP67" s="133">
        <f t="shared" si="17"/>
        <v>2</v>
      </c>
      <c r="AQ67" s="133">
        <f t="shared" si="17"/>
        <v>2.4000000000000004</v>
      </c>
      <c r="AR67" s="133">
        <f t="shared" si="17"/>
        <v>2.4000000000000004</v>
      </c>
      <c r="AS67" s="133">
        <f t="shared" si="17"/>
        <v>13</v>
      </c>
      <c r="AT67" s="133">
        <f t="shared" si="17"/>
        <v>18</v>
      </c>
      <c r="AU67" s="133">
        <f t="shared" si="17"/>
        <v>23.200000000000003</v>
      </c>
      <c r="AV67" s="133">
        <f t="shared" si="17"/>
        <v>26</v>
      </c>
      <c r="AW67" s="134">
        <f t="shared" si="17"/>
        <v>38</v>
      </c>
    </row>
    <row r="68" spans="1:50" x14ac:dyDescent="0.2">
      <c r="A68" s="281"/>
      <c r="B68" s="49" t="s">
        <v>169</v>
      </c>
      <c r="C68" s="152">
        <f>$D$17</f>
        <v>0.5</v>
      </c>
      <c r="D68" s="152">
        <f t="shared" ref="D68:AW68" si="18">$D$17</f>
        <v>0.5</v>
      </c>
      <c r="E68" s="152">
        <f t="shared" si="18"/>
        <v>0.5</v>
      </c>
      <c r="F68" s="152">
        <f t="shared" si="18"/>
        <v>0.5</v>
      </c>
      <c r="G68" s="152">
        <f t="shared" si="18"/>
        <v>0.5</v>
      </c>
      <c r="H68" s="152">
        <f t="shared" si="18"/>
        <v>0.5</v>
      </c>
      <c r="I68" s="152">
        <f t="shared" si="18"/>
        <v>0.5</v>
      </c>
      <c r="J68" s="152">
        <f t="shared" si="18"/>
        <v>0.5</v>
      </c>
      <c r="K68" s="152">
        <f t="shared" si="18"/>
        <v>0.5</v>
      </c>
      <c r="L68" s="152">
        <f t="shared" si="18"/>
        <v>0.5</v>
      </c>
      <c r="M68" s="152">
        <f t="shared" si="18"/>
        <v>0.5</v>
      </c>
      <c r="N68" s="152">
        <f t="shared" si="18"/>
        <v>0.5</v>
      </c>
      <c r="O68" s="152">
        <f t="shared" si="18"/>
        <v>0.5</v>
      </c>
      <c r="P68" s="152">
        <f t="shared" si="18"/>
        <v>0.5</v>
      </c>
      <c r="Q68" s="152">
        <f t="shared" si="18"/>
        <v>0.5</v>
      </c>
      <c r="R68" s="152">
        <f t="shared" si="18"/>
        <v>0.5</v>
      </c>
      <c r="S68" s="152">
        <f t="shared" si="18"/>
        <v>0.5</v>
      </c>
      <c r="T68" s="152">
        <f t="shared" si="18"/>
        <v>0.5</v>
      </c>
      <c r="U68" s="152">
        <f t="shared" si="18"/>
        <v>0.5</v>
      </c>
      <c r="V68" s="152">
        <f t="shared" si="18"/>
        <v>0.5</v>
      </c>
      <c r="W68" s="152">
        <f t="shared" si="18"/>
        <v>0.5</v>
      </c>
      <c r="X68" s="152">
        <f t="shared" si="18"/>
        <v>0.5</v>
      </c>
      <c r="Y68" s="152">
        <f t="shared" si="18"/>
        <v>0.5</v>
      </c>
      <c r="Z68" s="152">
        <f t="shared" si="18"/>
        <v>0.5</v>
      </c>
      <c r="AA68" s="152">
        <f t="shared" si="18"/>
        <v>0.5</v>
      </c>
      <c r="AB68" s="152">
        <f t="shared" si="18"/>
        <v>0.5</v>
      </c>
      <c r="AC68" s="152">
        <f t="shared" si="18"/>
        <v>0.5</v>
      </c>
      <c r="AD68" s="152">
        <f t="shared" si="18"/>
        <v>0.5</v>
      </c>
      <c r="AE68" s="152">
        <f t="shared" si="18"/>
        <v>0.5</v>
      </c>
      <c r="AF68" s="152">
        <f t="shared" si="18"/>
        <v>0.5</v>
      </c>
      <c r="AG68" s="152">
        <f t="shared" si="18"/>
        <v>0.5</v>
      </c>
      <c r="AH68" s="152">
        <f t="shared" si="18"/>
        <v>0.5</v>
      </c>
      <c r="AI68" s="152">
        <f t="shared" si="18"/>
        <v>0.5</v>
      </c>
      <c r="AJ68" s="152">
        <f t="shared" si="18"/>
        <v>0.5</v>
      </c>
      <c r="AK68" s="152">
        <f t="shared" si="18"/>
        <v>0.5</v>
      </c>
      <c r="AL68" s="152">
        <f t="shared" si="18"/>
        <v>0.5</v>
      </c>
      <c r="AM68" s="152">
        <f t="shared" si="18"/>
        <v>0.5</v>
      </c>
      <c r="AN68" s="152">
        <f t="shared" si="18"/>
        <v>0.5</v>
      </c>
      <c r="AO68" s="152">
        <f t="shared" si="18"/>
        <v>0.5</v>
      </c>
      <c r="AP68" s="152">
        <f t="shared" si="18"/>
        <v>0.5</v>
      </c>
      <c r="AQ68" s="152">
        <f t="shared" si="18"/>
        <v>0.5</v>
      </c>
      <c r="AR68" s="152">
        <f t="shared" si="18"/>
        <v>0.5</v>
      </c>
      <c r="AS68" s="152">
        <f t="shared" si="18"/>
        <v>0.5</v>
      </c>
      <c r="AT68" s="152">
        <f t="shared" si="18"/>
        <v>0.5</v>
      </c>
      <c r="AU68" s="152">
        <f t="shared" si="18"/>
        <v>0.5</v>
      </c>
      <c r="AV68" s="152">
        <f t="shared" si="18"/>
        <v>0.5</v>
      </c>
      <c r="AW68" s="153">
        <f t="shared" si="18"/>
        <v>0.5</v>
      </c>
    </row>
    <row r="69" spans="1:50" x14ac:dyDescent="0.2">
      <c r="A69" s="281"/>
      <c r="B69" s="49" t="s">
        <v>172</v>
      </c>
      <c r="C69" s="133">
        <f>C65*C68</f>
        <v>0</v>
      </c>
      <c r="D69" s="133">
        <f t="shared" ref="D69:AW69" si="19">D65*D68</f>
        <v>0</v>
      </c>
      <c r="E69" s="133">
        <f t="shared" si="19"/>
        <v>0</v>
      </c>
      <c r="F69" s="133">
        <f t="shared" si="19"/>
        <v>0</v>
      </c>
      <c r="G69" s="133">
        <f t="shared" si="19"/>
        <v>0</v>
      </c>
      <c r="H69" s="133">
        <f t="shared" si="19"/>
        <v>0</v>
      </c>
      <c r="I69" s="133">
        <f t="shared" si="19"/>
        <v>0</v>
      </c>
      <c r="J69" s="133">
        <f t="shared" si="19"/>
        <v>0</v>
      </c>
      <c r="K69" s="133">
        <f t="shared" si="19"/>
        <v>0</v>
      </c>
      <c r="L69" s="133">
        <f t="shared" si="19"/>
        <v>0</v>
      </c>
      <c r="M69" s="133">
        <f t="shared" si="19"/>
        <v>0</v>
      </c>
      <c r="N69" s="133">
        <f t="shared" si="19"/>
        <v>0</v>
      </c>
      <c r="O69" s="133">
        <f t="shared" si="19"/>
        <v>0</v>
      </c>
      <c r="P69" s="133">
        <f t="shared" si="19"/>
        <v>0</v>
      </c>
      <c r="Q69" s="133">
        <f t="shared" si="19"/>
        <v>0</v>
      </c>
      <c r="R69" s="133">
        <f t="shared" si="19"/>
        <v>0</v>
      </c>
      <c r="S69" s="133">
        <f t="shared" si="19"/>
        <v>0</v>
      </c>
      <c r="T69" s="133">
        <f t="shared" si="19"/>
        <v>0</v>
      </c>
      <c r="U69" s="133">
        <f t="shared" si="19"/>
        <v>0</v>
      </c>
      <c r="V69" s="133">
        <f t="shared" si="19"/>
        <v>0</v>
      </c>
      <c r="W69" s="133">
        <f t="shared" si="19"/>
        <v>0</v>
      </c>
      <c r="X69" s="133">
        <f t="shared" si="19"/>
        <v>0</v>
      </c>
      <c r="Y69" s="133">
        <f t="shared" si="19"/>
        <v>0</v>
      </c>
      <c r="Z69" s="133">
        <f t="shared" si="19"/>
        <v>0</v>
      </c>
      <c r="AA69" s="133">
        <f t="shared" si="19"/>
        <v>0</v>
      </c>
      <c r="AB69" s="133">
        <f t="shared" si="19"/>
        <v>0</v>
      </c>
      <c r="AC69" s="133">
        <f t="shared" si="19"/>
        <v>0</v>
      </c>
      <c r="AD69" s="133">
        <f t="shared" si="19"/>
        <v>0</v>
      </c>
      <c r="AE69" s="133">
        <f t="shared" si="19"/>
        <v>0</v>
      </c>
      <c r="AF69" s="133">
        <f t="shared" si="19"/>
        <v>0.5</v>
      </c>
      <c r="AG69" s="133">
        <f t="shared" si="19"/>
        <v>4</v>
      </c>
      <c r="AH69" s="133">
        <f t="shared" si="19"/>
        <v>3</v>
      </c>
      <c r="AI69" s="133">
        <f t="shared" si="19"/>
        <v>4.5</v>
      </c>
      <c r="AJ69" s="133">
        <f t="shared" si="19"/>
        <v>7</v>
      </c>
      <c r="AK69" s="133">
        <f t="shared" si="19"/>
        <v>4</v>
      </c>
      <c r="AL69" s="133">
        <f t="shared" si="19"/>
        <v>9</v>
      </c>
      <c r="AM69" s="133">
        <f t="shared" si="19"/>
        <v>8.5</v>
      </c>
      <c r="AN69" s="133">
        <f t="shared" si="19"/>
        <v>13</v>
      </c>
      <c r="AO69" s="133">
        <f t="shared" si="19"/>
        <v>11</v>
      </c>
      <c r="AP69" s="133">
        <f t="shared" si="19"/>
        <v>14</v>
      </c>
      <c r="AQ69" s="133">
        <f t="shared" si="19"/>
        <v>5</v>
      </c>
      <c r="AR69" s="133">
        <f t="shared" si="19"/>
        <v>11.5</v>
      </c>
      <c r="AS69" s="133">
        <f t="shared" si="19"/>
        <v>19.5</v>
      </c>
      <c r="AT69" s="133">
        <f t="shared" si="19"/>
        <v>12.5</v>
      </c>
      <c r="AU69" s="133">
        <f t="shared" si="19"/>
        <v>10</v>
      </c>
      <c r="AV69" s="133">
        <f t="shared" si="19"/>
        <v>9</v>
      </c>
      <c r="AW69" s="134">
        <f t="shared" si="19"/>
        <v>5.5</v>
      </c>
    </row>
    <row r="70" spans="1:50" x14ac:dyDescent="0.2">
      <c r="A70" s="281"/>
      <c r="B70" s="49" t="s">
        <v>126</v>
      </c>
      <c r="C70" s="154">
        <f t="shared" ref="C70:AW70" si="20">$D$18</f>
        <v>0.35</v>
      </c>
      <c r="D70" s="154">
        <f t="shared" si="20"/>
        <v>0.35</v>
      </c>
      <c r="E70" s="154">
        <f t="shared" si="20"/>
        <v>0.35</v>
      </c>
      <c r="F70" s="154">
        <f t="shared" si="20"/>
        <v>0.35</v>
      </c>
      <c r="G70" s="154">
        <f t="shared" si="20"/>
        <v>0.35</v>
      </c>
      <c r="H70" s="154">
        <f t="shared" si="20"/>
        <v>0.35</v>
      </c>
      <c r="I70" s="154">
        <f t="shared" si="20"/>
        <v>0.35</v>
      </c>
      <c r="J70" s="154">
        <f t="shared" si="20"/>
        <v>0.35</v>
      </c>
      <c r="K70" s="154">
        <f t="shared" si="20"/>
        <v>0.35</v>
      </c>
      <c r="L70" s="154">
        <f t="shared" si="20"/>
        <v>0.35</v>
      </c>
      <c r="M70" s="154">
        <f t="shared" si="20"/>
        <v>0.35</v>
      </c>
      <c r="N70" s="154">
        <f t="shared" si="20"/>
        <v>0.35</v>
      </c>
      <c r="O70" s="154">
        <f t="shared" si="20"/>
        <v>0.35</v>
      </c>
      <c r="P70" s="154">
        <f t="shared" si="20"/>
        <v>0.35</v>
      </c>
      <c r="Q70" s="154">
        <f t="shared" si="20"/>
        <v>0.35</v>
      </c>
      <c r="R70" s="154">
        <f t="shared" si="20"/>
        <v>0.35</v>
      </c>
      <c r="S70" s="154">
        <f t="shared" si="20"/>
        <v>0.35</v>
      </c>
      <c r="T70" s="154">
        <f t="shared" si="20"/>
        <v>0.35</v>
      </c>
      <c r="U70" s="154">
        <f t="shared" si="20"/>
        <v>0.35</v>
      </c>
      <c r="V70" s="154">
        <f t="shared" si="20"/>
        <v>0.35</v>
      </c>
      <c r="W70" s="154">
        <f t="shared" si="20"/>
        <v>0.35</v>
      </c>
      <c r="X70" s="154">
        <f t="shared" si="20"/>
        <v>0.35</v>
      </c>
      <c r="Y70" s="154">
        <f t="shared" si="20"/>
        <v>0.35</v>
      </c>
      <c r="Z70" s="154">
        <f t="shared" si="20"/>
        <v>0.35</v>
      </c>
      <c r="AA70" s="154">
        <f t="shared" si="20"/>
        <v>0.35</v>
      </c>
      <c r="AB70" s="154">
        <f t="shared" si="20"/>
        <v>0.35</v>
      </c>
      <c r="AC70" s="154">
        <f t="shared" si="20"/>
        <v>0.35</v>
      </c>
      <c r="AD70" s="154">
        <f t="shared" si="20"/>
        <v>0.35</v>
      </c>
      <c r="AE70" s="154">
        <f t="shared" si="20"/>
        <v>0.35</v>
      </c>
      <c r="AF70" s="154">
        <f t="shared" si="20"/>
        <v>0.35</v>
      </c>
      <c r="AG70" s="154">
        <f t="shared" si="20"/>
        <v>0.35</v>
      </c>
      <c r="AH70" s="154">
        <f t="shared" si="20"/>
        <v>0.35</v>
      </c>
      <c r="AI70" s="154">
        <f t="shared" si="20"/>
        <v>0.35</v>
      </c>
      <c r="AJ70" s="154">
        <f t="shared" si="20"/>
        <v>0.35</v>
      </c>
      <c r="AK70" s="154">
        <f t="shared" si="20"/>
        <v>0.35</v>
      </c>
      <c r="AL70" s="154">
        <f t="shared" si="20"/>
        <v>0.35</v>
      </c>
      <c r="AM70" s="154">
        <f t="shared" si="20"/>
        <v>0.35</v>
      </c>
      <c r="AN70" s="154">
        <f t="shared" si="20"/>
        <v>0.35</v>
      </c>
      <c r="AO70" s="154">
        <f t="shared" si="20"/>
        <v>0.35</v>
      </c>
      <c r="AP70" s="154">
        <f t="shared" si="20"/>
        <v>0.35</v>
      </c>
      <c r="AQ70" s="154">
        <f t="shared" si="20"/>
        <v>0.35</v>
      </c>
      <c r="AR70" s="154">
        <f t="shared" si="20"/>
        <v>0.35</v>
      </c>
      <c r="AS70" s="154">
        <f t="shared" si="20"/>
        <v>0.35</v>
      </c>
      <c r="AT70" s="154">
        <f t="shared" si="20"/>
        <v>0.35</v>
      </c>
      <c r="AU70" s="154">
        <f t="shared" si="20"/>
        <v>0.35</v>
      </c>
      <c r="AV70" s="154">
        <f t="shared" si="20"/>
        <v>0.35</v>
      </c>
      <c r="AW70" s="155">
        <f t="shared" si="20"/>
        <v>0.35</v>
      </c>
    </row>
    <row r="71" spans="1:50" x14ac:dyDescent="0.2">
      <c r="A71" s="281"/>
      <c r="B71" s="49" t="s">
        <v>52</v>
      </c>
      <c r="C71" s="53">
        <f>C72/(1-C70)*C70</f>
        <v>487.19999999999987</v>
      </c>
      <c r="D71" s="53">
        <f t="shared" ref="D71:AW71" si="21">D72/(1-D70)*D70</f>
        <v>525.96923076923076</v>
      </c>
      <c r="E71" s="53">
        <f t="shared" si="21"/>
        <v>479.87692307692299</v>
      </c>
      <c r="F71" s="53">
        <f t="shared" si="21"/>
        <v>350.64615384615388</v>
      </c>
      <c r="G71" s="53">
        <f t="shared" si="21"/>
        <v>329.53846153846155</v>
      </c>
      <c r="H71" s="53">
        <f t="shared" si="21"/>
        <v>451.01538461538456</v>
      </c>
      <c r="I71" s="53">
        <f t="shared" si="21"/>
        <v>491.93846153846147</v>
      </c>
      <c r="J71" s="53">
        <f t="shared" si="21"/>
        <v>651.323076923077</v>
      </c>
      <c r="K71" s="53">
        <f t="shared" si="21"/>
        <v>594.03076923076924</v>
      </c>
      <c r="L71" s="53">
        <f t="shared" si="21"/>
        <v>503.56923076923073</v>
      </c>
      <c r="M71" s="53">
        <f t="shared" si="21"/>
        <v>547.50769230769231</v>
      </c>
      <c r="N71" s="53">
        <f t="shared" si="21"/>
        <v>548.79999999999995</v>
      </c>
      <c r="O71" s="53">
        <f t="shared" si="21"/>
        <v>606.0923076923076</v>
      </c>
      <c r="P71" s="53">
        <f t="shared" si="21"/>
        <v>691.38461538461524</v>
      </c>
      <c r="Q71" s="53">
        <f t="shared" si="21"/>
        <v>609.10769230769233</v>
      </c>
      <c r="R71" s="53">
        <f t="shared" si="21"/>
        <v>497.53846153846149</v>
      </c>
      <c r="S71" s="53">
        <f t="shared" si="21"/>
        <v>726.27692307692291</v>
      </c>
      <c r="T71" s="53">
        <f t="shared" si="21"/>
        <v>1011.4461538461537</v>
      </c>
      <c r="U71" s="53">
        <f t="shared" si="21"/>
        <v>1013.1692307692308</v>
      </c>
      <c r="V71" s="53">
        <f t="shared" si="21"/>
        <v>1281.1076923076923</v>
      </c>
      <c r="W71" s="53">
        <f t="shared" si="21"/>
        <v>1013.5999999999998</v>
      </c>
      <c r="X71" s="53">
        <f t="shared" si="21"/>
        <v>787.01538461538451</v>
      </c>
      <c r="Y71" s="53">
        <f t="shared" si="21"/>
        <v>677.59999999999991</v>
      </c>
      <c r="Z71" s="53">
        <f t="shared" si="21"/>
        <v>488.06153846153848</v>
      </c>
      <c r="AA71" s="53">
        <f t="shared" si="21"/>
        <v>439.3846153846153</v>
      </c>
      <c r="AB71" s="53">
        <f t="shared" si="21"/>
        <v>409.66153846153838</v>
      </c>
      <c r="AC71" s="53">
        <f t="shared" si="21"/>
        <v>407.07692307692304</v>
      </c>
      <c r="AD71" s="53">
        <f t="shared" si="21"/>
        <v>295.07692307692304</v>
      </c>
      <c r="AE71" s="53">
        <f t="shared" si="21"/>
        <v>376.49230769230763</v>
      </c>
      <c r="AF71" s="53">
        <f t="shared" si="21"/>
        <v>294.02692307692303</v>
      </c>
      <c r="AG71" s="53">
        <f t="shared" si="21"/>
        <v>73.257692307692309</v>
      </c>
      <c r="AH71" s="53">
        <f t="shared" si="21"/>
        <v>63.834615384615383</v>
      </c>
      <c r="AI71" s="53">
        <f t="shared" si="21"/>
        <v>70.457692307692312</v>
      </c>
      <c r="AJ71" s="53">
        <f t="shared" si="21"/>
        <v>114.61153846153847</v>
      </c>
      <c r="AK71" s="53">
        <f t="shared" si="21"/>
        <v>179.2</v>
      </c>
      <c r="AL71" s="53">
        <f t="shared" si="21"/>
        <v>260.83076923076919</v>
      </c>
      <c r="AM71" s="53">
        <f t="shared" si="21"/>
        <v>326.2538461538461</v>
      </c>
      <c r="AN71" s="53">
        <f t="shared" si="21"/>
        <v>426.70384615384609</v>
      </c>
      <c r="AO71" s="53">
        <f t="shared" si="21"/>
        <v>456.66923076923069</v>
      </c>
      <c r="AP71" s="53">
        <f t="shared" si="21"/>
        <v>399.61923076923074</v>
      </c>
      <c r="AQ71" s="53">
        <f t="shared" si="21"/>
        <v>441</v>
      </c>
      <c r="AR71" s="53">
        <f t="shared" si="21"/>
        <v>557.2538461538461</v>
      </c>
      <c r="AS71" s="53">
        <f t="shared" si="21"/>
        <v>690.55</v>
      </c>
      <c r="AT71" s="53">
        <f t="shared" si="21"/>
        <v>809.19999999999993</v>
      </c>
      <c r="AU71" s="53">
        <f t="shared" si="21"/>
        <v>813.56153846153825</v>
      </c>
      <c r="AV71" s="53">
        <f>AV72/(1-AV70)*AV70</f>
        <v>725.68461538461531</v>
      </c>
      <c r="AW71" s="115">
        <f t="shared" si="21"/>
        <v>661.12307692307684</v>
      </c>
      <c r="AX71" s="44"/>
    </row>
    <row r="72" spans="1:50" ht="17" thickBot="1" x14ac:dyDescent="0.25">
      <c r="A72" s="282"/>
      <c r="B72" s="222" t="s">
        <v>189</v>
      </c>
      <c r="C72" s="137">
        <f t="shared" ref="C72:AU72" si="22">(C58-C62)+(C59-C63)+(C64-C67)+(C65-C69)</f>
        <v>904.8</v>
      </c>
      <c r="D72" s="137">
        <f t="shared" si="22"/>
        <v>976.80000000000007</v>
      </c>
      <c r="E72" s="137">
        <f t="shared" si="22"/>
        <v>891.19999999999993</v>
      </c>
      <c r="F72" s="137">
        <f t="shared" si="22"/>
        <v>651.20000000000005</v>
      </c>
      <c r="G72" s="137">
        <f t="shared" si="22"/>
        <v>612</v>
      </c>
      <c r="H72" s="137">
        <f t="shared" si="22"/>
        <v>837.59999999999991</v>
      </c>
      <c r="I72" s="137">
        <f t="shared" si="22"/>
        <v>913.59999999999991</v>
      </c>
      <c r="J72" s="137">
        <f t="shared" si="22"/>
        <v>1209.6000000000001</v>
      </c>
      <c r="K72" s="137">
        <f t="shared" si="22"/>
        <v>1103.2</v>
      </c>
      <c r="L72" s="137">
        <f t="shared" si="22"/>
        <v>935.2</v>
      </c>
      <c r="M72" s="137">
        <f t="shared" si="22"/>
        <v>1016.8000000000001</v>
      </c>
      <c r="N72" s="137">
        <f t="shared" si="22"/>
        <v>1019.2</v>
      </c>
      <c r="O72" s="137">
        <f t="shared" si="22"/>
        <v>1125.5999999999999</v>
      </c>
      <c r="P72" s="137">
        <f t="shared" si="22"/>
        <v>1284</v>
      </c>
      <c r="Q72" s="137">
        <f t="shared" si="22"/>
        <v>1131.2</v>
      </c>
      <c r="R72" s="137">
        <f t="shared" si="22"/>
        <v>924</v>
      </c>
      <c r="S72" s="137">
        <f t="shared" si="22"/>
        <v>1348.8</v>
      </c>
      <c r="T72" s="137">
        <f t="shared" si="22"/>
        <v>1878.4</v>
      </c>
      <c r="U72" s="137">
        <f t="shared" si="22"/>
        <v>1881.6000000000001</v>
      </c>
      <c r="V72" s="137">
        <f t="shared" si="22"/>
        <v>2379.2000000000003</v>
      </c>
      <c r="W72" s="137">
        <f t="shared" si="22"/>
        <v>1882.3999999999999</v>
      </c>
      <c r="X72" s="137">
        <f t="shared" si="22"/>
        <v>1461.6</v>
      </c>
      <c r="Y72" s="137">
        <f t="shared" si="22"/>
        <v>1258.3999999999999</v>
      </c>
      <c r="Z72" s="137">
        <f t="shared" si="22"/>
        <v>906.40000000000009</v>
      </c>
      <c r="AA72" s="137">
        <f t="shared" si="22"/>
        <v>816</v>
      </c>
      <c r="AB72" s="137">
        <f t="shared" si="22"/>
        <v>760.8</v>
      </c>
      <c r="AC72" s="137">
        <f t="shared" si="22"/>
        <v>756</v>
      </c>
      <c r="AD72" s="137">
        <f t="shared" si="22"/>
        <v>548</v>
      </c>
      <c r="AE72" s="137">
        <f t="shared" si="22"/>
        <v>699.2</v>
      </c>
      <c r="AF72" s="137">
        <f t="shared" si="22"/>
        <v>546.04999999999995</v>
      </c>
      <c r="AG72" s="137">
        <f t="shared" si="22"/>
        <v>136.05000000000001</v>
      </c>
      <c r="AH72" s="137">
        <f t="shared" si="22"/>
        <v>118.55000000000001</v>
      </c>
      <c r="AI72" s="137">
        <f t="shared" si="22"/>
        <v>130.85000000000002</v>
      </c>
      <c r="AJ72" s="137">
        <f t="shared" si="22"/>
        <v>212.85000000000002</v>
      </c>
      <c r="AK72" s="137">
        <f t="shared" si="22"/>
        <v>332.8</v>
      </c>
      <c r="AL72" s="137">
        <f t="shared" si="22"/>
        <v>484.4</v>
      </c>
      <c r="AM72" s="137">
        <f t="shared" si="22"/>
        <v>605.9</v>
      </c>
      <c r="AN72" s="137">
        <f t="shared" si="22"/>
        <v>792.44999999999993</v>
      </c>
      <c r="AO72" s="137">
        <f t="shared" si="22"/>
        <v>848.1</v>
      </c>
      <c r="AP72" s="137">
        <f t="shared" si="22"/>
        <v>742.15</v>
      </c>
      <c r="AQ72" s="137">
        <f t="shared" si="22"/>
        <v>819</v>
      </c>
      <c r="AR72" s="137">
        <f t="shared" si="22"/>
        <v>1034.9000000000001</v>
      </c>
      <c r="AS72" s="137">
        <f t="shared" si="22"/>
        <v>1282.45</v>
      </c>
      <c r="AT72" s="137">
        <f t="shared" si="22"/>
        <v>1502.8</v>
      </c>
      <c r="AU72" s="137">
        <f t="shared" si="22"/>
        <v>1510.8999999999999</v>
      </c>
      <c r="AV72" s="137">
        <f>(AV58-AV62)+(AV59-AV63)+(AV64-AV67)+(AV65-AV69)</f>
        <v>1347.7</v>
      </c>
      <c r="AW72" s="138">
        <f>(AW58-AW62)+(AW59-AW63)+(AW64-AW67)+(AW65-AW69)</f>
        <v>1227.8</v>
      </c>
      <c r="AX72" s="44"/>
    </row>
    <row r="73" spans="1:50" ht="17" thickBot="1" x14ac:dyDescent="0.25">
      <c r="A73" s="228" t="s">
        <v>187</v>
      </c>
      <c r="B73" s="229" t="s">
        <v>66</v>
      </c>
      <c r="C73" s="140">
        <f>C50+C57+C71+C72</f>
        <v>3001</v>
      </c>
      <c r="D73" s="140">
        <f t="shared" ref="D73:AW73" si="23">D50+D57+D71+D72</f>
        <v>3550.7692307692309</v>
      </c>
      <c r="E73" s="140">
        <f t="shared" si="23"/>
        <v>3290.0769230769229</v>
      </c>
      <c r="F73" s="140">
        <f t="shared" si="23"/>
        <v>2076.8461538461543</v>
      </c>
      <c r="G73" s="140">
        <f t="shared" si="23"/>
        <v>1979.5384615384614</v>
      </c>
      <c r="H73" s="140">
        <f t="shared" si="23"/>
        <v>2884.6153846153848</v>
      </c>
      <c r="I73" s="140">
        <f t="shared" si="23"/>
        <v>3407.5384615384614</v>
      </c>
      <c r="J73" s="140">
        <f t="shared" si="23"/>
        <v>4165.9230769230771</v>
      </c>
      <c r="K73" s="140">
        <f t="shared" si="23"/>
        <v>3810.2307692307695</v>
      </c>
      <c r="L73" s="140">
        <f t="shared" si="23"/>
        <v>3509.7692307692305</v>
      </c>
      <c r="M73" s="140">
        <f t="shared" si="23"/>
        <v>4082.3076923076924</v>
      </c>
      <c r="N73" s="140">
        <f t="shared" si="23"/>
        <v>4463</v>
      </c>
      <c r="O73" s="140">
        <f t="shared" si="23"/>
        <v>5177.6923076923076</v>
      </c>
      <c r="P73" s="140">
        <f t="shared" si="23"/>
        <v>5571.3846153846152</v>
      </c>
      <c r="Q73" s="140">
        <f t="shared" si="23"/>
        <v>4260.3076923076924</v>
      </c>
      <c r="R73" s="140">
        <f t="shared" si="23"/>
        <v>4069.5384615384614</v>
      </c>
      <c r="S73" s="140">
        <f t="shared" si="23"/>
        <v>5911.0769230769229</v>
      </c>
      <c r="T73" s="140">
        <f t="shared" si="23"/>
        <v>9841.8461538461543</v>
      </c>
      <c r="U73" s="140">
        <f t="shared" si="23"/>
        <v>11743.76923076923</v>
      </c>
      <c r="V73" s="140">
        <f t="shared" si="23"/>
        <v>16820.307692307691</v>
      </c>
      <c r="W73" s="140">
        <f t="shared" si="23"/>
        <v>13268</v>
      </c>
      <c r="X73" s="140">
        <f t="shared" si="23"/>
        <v>10397.615384615385</v>
      </c>
      <c r="Y73" s="140">
        <f t="shared" si="23"/>
        <v>6437</v>
      </c>
      <c r="Z73" s="140">
        <f t="shared" si="23"/>
        <v>3883.4615384615386</v>
      </c>
      <c r="AA73" s="140">
        <f t="shared" si="23"/>
        <v>2815.3846153846152</v>
      </c>
      <c r="AB73" s="140">
        <f t="shared" si="23"/>
        <v>2394.4615384615381</v>
      </c>
      <c r="AC73" s="140">
        <f t="shared" si="23"/>
        <v>2157.0769230769229</v>
      </c>
      <c r="AD73" s="140">
        <f t="shared" si="23"/>
        <v>1488.0769230769231</v>
      </c>
      <c r="AE73" s="140">
        <f t="shared" si="23"/>
        <v>1689.6923076923076</v>
      </c>
      <c r="AF73" s="140">
        <f t="shared" si="23"/>
        <v>1389.676923076923</v>
      </c>
      <c r="AG73" s="140">
        <f t="shared" si="23"/>
        <v>255.50769230769231</v>
      </c>
      <c r="AH73" s="140">
        <f t="shared" si="23"/>
        <v>233.8346153846154</v>
      </c>
      <c r="AI73" s="140">
        <f t="shared" si="23"/>
        <v>261.55769230769232</v>
      </c>
      <c r="AJ73" s="140">
        <f t="shared" si="23"/>
        <v>457.96153846153851</v>
      </c>
      <c r="AK73" s="140">
        <f t="shared" si="23"/>
        <v>730.25</v>
      </c>
      <c r="AL73" s="140">
        <f t="shared" si="23"/>
        <v>1126.8807692307691</v>
      </c>
      <c r="AM73" s="140">
        <f t="shared" si="23"/>
        <v>1547.6538461538462</v>
      </c>
      <c r="AN73" s="140">
        <f t="shared" si="23"/>
        <v>1802.5538461538463</v>
      </c>
      <c r="AO73" s="140">
        <f t="shared" si="23"/>
        <v>1961.6692307692306</v>
      </c>
      <c r="AP73" s="140">
        <f t="shared" si="23"/>
        <v>1907.7692307692309</v>
      </c>
      <c r="AQ73" s="140">
        <f t="shared" si="23"/>
        <v>3520.95</v>
      </c>
      <c r="AR73" s="140">
        <f t="shared" si="23"/>
        <v>6546.7538461538461</v>
      </c>
      <c r="AS73" s="140">
        <f t="shared" si="23"/>
        <v>7765.75</v>
      </c>
      <c r="AT73" s="140">
        <f t="shared" si="23"/>
        <v>7122.5</v>
      </c>
      <c r="AU73" s="140">
        <f t="shared" si="23"/>
        <v>8151.6115384615377</v>
      </c>
      <c r="AV73" s="140">
        <f t="shared" si="23"/>
        <v>9711.334615384616</v>
      </c>
      <c r="AW73" s="141">
        <f t="shared" si="23"/>
        <v>10063.623076923077</v>
      </c>
    </row>
    <row r="74" spans="1:50" ht="17" thickBot="1" x14ac:dyDescent="0.25">
      <c r="A74" s="22"/>
      <c r="B74" s="245" t="s">
        <v>12</v>
      </c>
      <c r="C74" s="135"/>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1:50" x14ac:dyDescent="0.2">
      <c r="A75" s="280" t="s">
        <v>27</v>
      </c>
      <c r="B75" s="243" t="s">
        <v>14</v>
      </c>
      <c r="C75" s="90">
        <v>145</v>
      </c>
      <c r="D75" s="90">
        <v>143</v>
      </c>
      <c r="E75" s="90">
        <v>133</v>
      </c>
      <c r="F75" s="90">
        <v>101</v>
      </c>
      <c r="G75" s="90">
        <v>130</v>
      </c>
      <c r="H75" s="90">
        <v>118</v>
      </c>
      <c r="I75" s="90">
        <v>115</v>
      </c>
      <c r="J75" s="90">
        <v>156</v>
      </c>
      <c r="K75" s="90">
        <v>117</v>
      </c>
      <c r="L75" s="90">
        <v>127</v>
      </c>
      <c r="M75" s="90">
        <v>126</v>
      </c>
      <c r="N75" s="90">
        <v>178</v>
      </c>
      <c r="O75" s="90">
        <v>289</v>
      </c>
      <c r="P75" s="90">
        <v>246</v>
      </c>
      <c r="Q75" s="90">
        <v>97</v>
      </c>
      <c r="R75" s="90">
        <v>73</v>
      </c>
      <c r="S75" s="90">
        <v>158</v>
      </c>
      <c r="T75" s="90">
        <v>172</v>
      </c>
      <c r="U75" s="90">
        <v>455</v>
      </c>
      <c r="V75" s="90">
        <v>544</v>
      </c>
      <c r="W75" s="90">
        <v>938</v>
      </c>
      <c r="X75" s="90">
        <v>786</v>
      </c>
      <c r="Y75" s="90">
        <v>478</v>
      </c>
      <c r="Z75" s="90">
        <v>765</v>
      </c>
      <c r="AA75" s="90">
        <v>347</v>
      </c>
      <c r="AB75" s="90">
        <v>105</v>
      </c>
      <c r="AC75" s="90">
        <v>90</v>
      </c>
      <c r="AD75" s="90">
        <v>62</v>
      </c>
      <c r="AE75" s="90">
        <v>67</v>
      </c>
      <c r="AF75" s="90">
        <v>72</v>
      </c>
      <c r="AG75" s="90">
        <v>29</v>
      </c>
      <c r="AH75" s="90">
        <v>2</v>
      </c>
      <c r="AI75" s="90">
        <v>3</v>
      </c>
      <c r="AJ75" s="90">
        <v>4</v>
      </c>
      <c r="AK75" s="90">
        <v>18</v>
      </c>
      <c r="AL75" s="90">
        <v>5</v>
      </c>
      <c r="AM75" s="90">
        <v>55</v>
      </c>
      <c r="AN75" s="90">
        <v>54</v>
      </c>
      <c r="AO75" s="90">
        <v>22</v>
      </c>
      <c r="AP75" s="90">
        <v>1</v>
      </c>
      <c r="AQ75" s="90">
        <v>5</v>
      </c>
      <c r="AR75" s="90">
        <v>9</v>
      </c>
      <c r="AS75" s="90">
        <v>24</v>
      </c>
      <c r="AT75" s="90">
        <v>11</v>
      </c>
      <c r="AU75" s="90">
        <v>13</v>
      </c>
      <c r="AV75" s="90">
        <v>8</v>
      </c>
      <c r="AW75" s="246"/>
    </row>
    <row r="76" spans="1:50" x14ac:dyDescent="0.2">
      <c r="A76" s="281"/>
      <c r="B76" s="35" t="s">
        <v>129</v>
      </c>
      <c r="C76" s="156">
        <f t="shared" ref="C76:AW76" si="24">$D$21</f>
        <v>1.5</v>
      </c>
      <c r="D76" s="156">
        <f t="shared" si="24"/>
        <v>1.5</v>
      </c>
      <c r="E76" s="156">
        <f t="shared" si="24"/>
        <v>1.5</v>
      </c>
      <c r="F76" s="156">
        <f t="shared" si="24"/>
        <v>1.5</v>
      </c>
      <c r="G76" s="156">
        <f t="shared" si="24"/>
        <v>1.5</v>
      </c>
      <c r="H76" s="156">
        <f t="shared" si="24"/>
        <v>1.5</v>
      </c>
      <c r="I76" s="156">
        <f t="shared" si="24"/>
        <v>1.5</v>
      </c>
      <c r="J76" s="156">
        <f t="shared" si="24"/>
        <v>1.5</v>
      </c>
      <c r="K76" s="156">
        <f t="shared" si="24"/>
        <v>1.5</v>
      </c>
      <c r="L76" s="156">
        <f t="shared" si="24"/>
        <v>1.5</v>
      </c>
      <c r="M76" s="156">
        <f t="shared" si="24"/>
        <v>1.5</v>
      </c>
      <c r="N76" s="156">
        <f t="shared" si="24"/>
        <v>1.5</v>
      </c>
      <c r="O76" s="156">
        <f t="shared" si="24"/>
        <v>1.5</v>
      </c>
      <c r="P76" s="156">
        <f t="shared" si="24"/>
        <v>1.5</v>
      </c>
      <c r="Q76" s="156">
        <f t="shared" si="24"/>
        <v>1.5</v>
      </c>
      <c r="R76" s="156">
        <f t="shared" si="24"/>
        <v>1.5</v>
      </c>
      <c r="S76" s="156">
        <f t="shared" si="24"/>
        <v>1.5</v>
      </c>
      <c r="T76" s="156">
        <f t="shared" si="24"/>
        <v>1.5</v>
      </c>
      <c r="U76" s="156">
        <f t="shared" si="24"/>
        <v>1.5</v>
      </c>
      <c r="V76" s="156">
        <f t="shared" si="24"/>
        <v>1.5</v>
      </c>
      <c r="W76" s="156">
        <f t="shared" si="24"/>
        <v>1.5</v>
      </c>
      <c r="X76" s="156">
        <f t="shared" si="24"/>
        <v>1.5</v>
      </c>
      <c r="Y76" s="156">
        <f t="shared" si="24"/>
        <v>1.5</v>
      </c>
      <c r="Z76" s="156">
        <f t="shared" si="24"/>
        <v>1.5</v>
      </c>
      <c r="AA76" s="156">
        <f t="shared" si="24"/>
        <v>1.5</v>
      </c>
      <c r="AB76" s="156">
        <f t="shared" si="24"/>
        <v>1.5</v>
      </c>
      <c r="AC76" s="156">
        <f t="shared" si="24"/>
        <v>1.5</v>
      </c>
      <c r="AD76" s="156">
        <f t="shared" si="24"/>
        <v>1.5</v>
      </c>
      <c r="AE76" s="156">
        <f t="shared" si="24"/>
        <v>1.5</v>
      </c>
      <c r="AF76" s="156">
        <f t="shared" si="24"/>
        <v>1.5</v>
      </c>
      <c r="AG76" s="156">
        <f t="shared" si="24"/>
        <v>1.5</v>
      </c>
      <c r="AH76" s="156">
        <f t="shared" si="24"/>
        <v>1.5</v>
      </c>
      <c r="AI76" s="156">
        <f t="shared" si="24"/>
        <v>1.5</v>
      </c>
      <c r="AJ76" s="156">
        <f t="shared" si="24"/>
        <v>1.5</v>
      </c>
      <c r="AK76" s="156">
        <f t="shared" si="24"/>
        <v>1.5</v>
      </c>
      <c r="AL76" s="156">
        <f t="shared" si="24"/>
        <v>1.5</v>
      </c>
      <c r="AM76" s="156">
        <f t="shared" si="24"/>
        <v>1.5</v>
      </c>
      <c r="AN76" s="156">
        <f t="shared" si="24"/>
        <v>1.5</v>
      </c>
      <c r="AO76" s="156">
        <f t="shared" si="24"/>
        <v>1.5</v>
      </c>
      <c r="AP76" s="156">
        <f t="shared" si="24"/>
        <v>1.5</v>
      </c>
      <c r="AQ76" s="156">
        <f t="shared" si="24"/>
        <v>1.5</v>
      </c>
      <c r="AR76" s="156">
        <f t="shared" si="24"/>
        <v>1.5</v>
      </c>
      <c r="AS76" s="156">
        <f t="shared" si="24"/>
        <v>1.5</v>
      </c>
      <c r="AT76" s="156">
        <f t="shared" si="24"/>
        <v>1.5</v>
      </c>
      <c r="AU76" s="156">
        <f t="shared" si="24"/>
        <v>1.5</v>
      </c>
      <c r="AV76" s="156">
        <f t="shared" si="24"/>
        <v>1.5</v>
      </c>
      <c r="AW76" s="157">
        <f t="shared" si="24"/>
        <v>1.5</v>
      </c>
    </row>
    <row r="77" spans="1:50" x14ac:dyDescent="0.2">
      <c r="A77" s="281"/>
      <c r="B77" s="52" t="s">
        <v>15</v>
      </c>
      <c r="C77" s="36">
        <f t="shared" ref="C77:AV77" si="25">C75/C76</f>
        <v>96.666666666666671</v>
      </c>
      <c r="D77" s="36">
        <f t="shared" si="25"/>
        <v>95.333333333333329</v>
      </c>
      <c r="E77" s="36">
        <f t="shared" si="25"/>
        <v>88.666666666666671</v>
      </c>
      <c r="F77" s="36">
        <f t="shared" si="25"/>
        <v>67.333333333333329</v>
      </c>
      <c r="G77" s="36">
        <f t="shared" si="25"/>
        <v>86.666666666666671</v>
      </c>
      <c r="H77" s="36">
        <f t="shared" si="25"/>
        <v>78.666666666666671</v>
      </c>
      <c r="I77" s="36">
        <f t="shared" si="25"/>
        <v>76.666666666666671</v>
      </c>
      <c r="J77" s="36">
        <f t="shared" si="25"/>
        <v>104</v>
      </c>
      <c r="K77" s="36">
        <f t="shared" si="25"/>
        <v>78</v>
      </c>
      <c r="L77" s="36">
        <f t="shared" si="25"/>
        <v>84.666666666666671</v>
      </c>
      <c r="M77" s="36">
        <f t="shared" si="25"/>
        <v>84</v>
      </c>
      <c r="N77" s="36">
        <f t="shared" si="25"/>
        <v>118.66666666666667</v>
      </c>
      <c r="O77" s="36">
        <f t="shared" si="25"/>
        <v>192.66666666666666</v>
      </c>
      <c r="P77" s="36">
        <f t="shared" si="25"/>
        <v>164</v>
      </c>
      <c r="Q77" s="36">
        <f t="shared" si="25"/>
        <v>64.666666666666671</v>
      </c>
      <c r="R77" s="36">
        <f t="shared" si="25"/>
        <v>48.666666666666664</v>
      </c>
      <c r="S77" s="36">
        <f t="shared" si="25"/>
        <v>105.33333333333333</v>
      </c>
      <c r="T77" s="36">
        <f t="shared" si="25"/>
        <v>114.66666666666667</v>
      </c>
      <c r="U77" s="36">
        <f t="shared" si="25"/>
        <v>303.33333333333331</v>
      </c>
      <c r="V77" s="36">
        <f t="shared" si="25"/>
        <v>362.66666666666669</v>
      </c>
      <c r="W77" s="36">
        <f t="shared" si="25"/>
        <v>625.33333333333337</v>
      </c>
      <c r="X77" s="36">
        <f t="shared" si="25"/>
        <v>524</v>
      </c>
      <c r="Y77" s="36">
        <f t="shared" si="25"/>
        <v>318.66666666666669</v>
      </c>
      <c r="Z77" s="36">
        <f t="shared" si="25"/>
        <v>510</v>
      </c>
      <c r="AA77" s="36">
        <f t="shared" si="25"/>
        <v>231.33333333333334</v>
      </c>
      <c r="AB77" s="36">
        <f t="shared" si="25"/>
        <v>70</v>
      </c>
      <c r="AC77" s="36">
        <f t="shared" si="25"/>
        <v>60</v>
      </c>
      <c r="AD77" s="36">
        <f t="shared" si="25"/>
        <v>41.333333333333336</v>
      </c>
      <c r="AE77" s="36">
        <f t="shared" si="25"/>
        <v>44.666666666666664</v>
      </c>
      <c r="AF77" s="36">
        <f t="shared" si="25"/>
        <v>48</v>
      </c>
      <c r="AG77" s="36">
        <f t="shared" si="25"/>
        <v>19.333333333333332</v>
      </c>
      <c r="AH77" s="36">
        <f t="shared" si="25"/>
        <v>1.3333333333333333</v>
      </c>
      <c r="AI77" s="36">
        <f t="shared" si="25"/>
        <v>2</v>
      </c>
      <c r="AJ77" s="36">
        <f t="shared" si="25"/>
        <v>2.6666666666666665</v>
      </c>
      <c r="AK77" s="36">
        <f t="shared" si="25"/>
        <v>12</v>
      </c>
      <c r="AL77" s="36">
        <f t="shared" si="25"/>
        <v>3.3333333333333335</v>
      </c>
      <c r="AM77" s="36">
        <f t="shared" si="25"/>
        <v>36.666666666666664</v>
      </c>
      <c r="AN77" s="36">
        <f t="shared" si="25"/>
        <v>36</v>
      </c>
      <c r="AO77" s="36">
        <f t="shared" si="25"/>
        <v>14.666666666666666</v>
      </c>
      <c r="AP77" s="36">
        <f t="shared" si="25"/>
        <v>0.66666666666666663</v>
      </c>
      <c r="AQ77" s="36">
        <f t="shared" si="25"/>
        <v>3.3333333333333335</v>
      </c>
      <c r="AR77" s="36">
        <f t="shared" si="25"/>
        <v>6</v>
      </c>
      <c r="AS77" s="36">
        <f t="shared" si="25"/>
        <v>16</v>
      </c>
      <c r="AT77" s="36">
        <f t="shared" si="25"/>
        <v>7.333333333333333</v>
      </c>
      <c r="AU77" s="36">
        <f t="shared" si="25"/>
        <v>8.6666666666666661</v>
      </c>
      <c r="AV77" s="36">
        <f t="shared" si="25"/>
        <v>5.333333333333333</v>
      </c>
      <c r="AW77" s="97"/>
    </row>
    <row r="78" spans="1:50" ht="18" customHeight="1" x14ac:dyDescent="0.2">
      <c r="A78" s="281"/>
      <c r="B78" s="199" t="s">
        <v>130</v>
      </c>
      <c r="C78" s="158">
        <f t="shared" ref="C78:AW78" si="26">$D$22</f>
        <v>0.7</v>
      </c>
      <c r="D78" s="158">
        <f t="shared" si="26"/>
        <v>0.7</v>
      </c>
      <c r="E78" s="158">
        <f t="shared" si="26"/>
        <v>0.7</v>
      </c>
      <c r="F78" s="158">
        <f t="shared" si="26"/>
        <v>0.7</v>
      </c>
      <c r="G78" s="158">
        <f t="shared" si="26"/>
        <v>0.7</v>
      </c>
      <c r="H78" s="158">
        <f t="shared" si="26"/>
        <v>0.7</v>
      </c>
      <c r="I78" s="158">
        <f t="shared" si="26"/>
        <v>0.7</v>
      </c>
      <c r="J78" s="158">
        <f t="shared" si="26"/>
        <v>0.7</v>
      </c>
      <c r="K78" s="158">
        <f t="shared" si="26"/>
        <v>0.7</v>
      </c>
      <c r="L78" s="158">
        <f t="shared" si="26"/>
        <v>0.7</v>
      </c>
      <c r="M78" s="158">
        <f t="shared" si="26"/>
        <v>0.7</v>
      </c>
      <c r="N78" s="158">
        <f t="shared" si="26"/>
        <v>0.7</v>
      </c>
      <c r="O78" s="158">
        <f t="shared" si="26"/>
        <v>0.7</v>
      </c>
      <c r="P78" s="158">
        <f t="shared" si="26"/>
        <v>0.7</v>
      </c>
      <c r="Q78" s="158">
        <f t="shared" si="26"/>
        <v>0.7</v>
      </c>
      <c r="R78" s="158">
        <f t="shared" si="26"/>
        <v>0.7</v>
      </c>
      <c r="S78" s="158">
        <f t="shared" si="26"/>
        <v>0.7</v>
      </c>
      <c r="T78" s="158">
        <f t="shared" si="26"/>
        <v>0.7</v>
      </c>
      <c r="U78" s="158">
        <f t="shared" si="26"/>
        <v>0.7</v>
      </c>
      <c r="V78" s="158">
        <f t="shared" si="26"/>
        <v>0.7</v>
      </c>
      <c r="W78" s="158">
        <f t="shared" si="26"/>
        <v>0.7</v>
      </c>
      <c r="X78" s="158">
        <f t="shared" si="26"/>
        <v>0.7</v>
      </c>
      <c r="Y78" s="158">
        <f t="shared" si="26"/>
        <v>0.7</v>
      </c>
      <c r="Z78" s="158">
        <f t="shared" si="26"/>
        <v>0.7</v>
      </c>
      <c r="AA78" s="158">
        <f t="shared" si="26"/>
        <v>0.7</v>
      </c>
      <c r="AB78" s="158">
        <f t="shared" si="26"/>
        <v>0.7</v>
      </c>
      <c r="AC78" s="158">
        <f t="shared" si="26"/>
        <v>0.7</v>
      </c>
      <c r="AD78" s="158">
        <f t="shared" si="26"/>
        <v>0.7</v>
      </c>
      <c r="AE78" s="158">
        <f t="shared" si="26"/>
        <v>0.7</v>
      </c>
      <c r="AF78" s="158">
        <f t="shared" si="26"/>
        <v>0.7</v>
      </c>
      <c r="AG78" s="158">
        <f t="shared" si="26"/>
        <v>0.7</v>
      </c>
      <c r="AH78" s="158">
        <f t="shared" si="26"/>
        <v>0.7</v>
      </c>
      <c r="AI78" s="158">
        <f t="shared" si="26"/>
        <v>0.7</v>
      </c>
      <c r="AJ78" s="158">
        <f t="shared" si="26"/>
        <v>0.7</v>
      </c>
      <c r="AK78" s="158">
        <f t="shared" si="26"/>
        <v>0.7</v>
      </c>
      <c r="AL78" s="158">
        <f t="shared" si="26"/>
        <v>0.7</v>
      </c>
      <c r="AM78" s="158">
        <f t="shared" si="26"/>
        <v>0.7</v>
      </c>
      <c r="AN78" s="158">
        <f t="shared" si="26"/>
        <v>0.7</v>
      </c>
      <c r="AO78" s="158">
        <f t="shared" si="26"/>
        <v>0.7</v>
      </c>
      <c r="AP78" s="158">
        <f t="shared" si="26"/>
        <v>0.7</v>
      </c>
      <c r="AQ78" s="158">
        <f t="shared" si="26"/>
        <v>0.7</v>
      </c>
      <c r="AR78" s="158">
        <f t="shared" si="26"/>
        <v>0.7</v>
      </c>
      <c r="AS78" s="158">
        <f t="shared" si="26"/>
        <v>0.7</v>
      </c>
      <c r="AT78" s="158">
        <f t="shared" si="26"/>
        <v>0.7</v>
      </c>
      <c r="AU78" s="158">
        <f t="shared" si="26"/>
        <v>0.7</v>
      </c>
      <c r="AV78" s="158">
        <f t="shared" si="26"/>
        <v>0.7</v>
      </c>
      <c r="AW78" s="159">
        <f t="shared" si="26"/>
        <v>0.7</v>
      </c>
    </row>
    <row r="79" spans="1:50" ht="17" thickBot="1" x14ac:dyDescent="0.25">
      <c r="A79" s="282"/>
      <c r="B79" s="247" t="s">
        <v>69</v>
      </c>
      <c r="C79" s="118">
        <f t="shared" ref="C79:AV79" si="27">(C75+C77)*(1-C78)</f>
        <v>72.500000000000014</v>
      </c>
      <c r="D79" s="118">
        <f t="shared" si="27"/>
        <v>71.5</v>
      </c>
      <c r="E79" s="118">
        <f t="shared" si="27"/>
        <v>66.500000000000014</v>
      </c>
      <c r="F79" s="118">
        <f t="shared" si="27"/>
        <v>50.5</v>
      </c>
      <c r="G79" s="118">
        <f t="shared" si="27"/>
        <v>65.000000000000014</v>
      </c>
      <c r="H79" s="118">
        <f t="shared" si="27"/>
        <v>59.000000000000014</v>
      </c>
      <c r="I79" s="118">
        <f t="shared" si="27"/>
        <v>57.500000000000014</v>
      </c>
      <c r="J79" s="118">
        <f t="shared" si="27"/>
        <v>78.000000000000014</v>
      </c>
      <c r="K79" s="118">
        <f t="shared" si="27"/>
        <v>58.500000000000007</v>
      </c>
      <c r="L79" s="118">
        <f t="shared" si="27"/>
        <v>63.500000000000014</v>
      </c>
      <c r="M79" s="118">
        <f t="shared" si="27"/>
        <v>63.000000000000007</v>
      </c>
      <c r="N79" s="118">
        <f t="shared" si="27"/>
        <v>89.000000000000014</v>
      </c>
      <c r="O79" s="118">
        <f t="shared" si="27"/>
        <v>144.5</v>
      </c>
      <c r="P79" s="118">
        <f t="shared" si="27"/>
        <v>123.00000000000001</v>
      </c>
      <c r="Q79" s="118">
        <f t="shared" si="27"/>
        <v>48.500000000000014</v>
      </c>
      <c r="R79" s="118">
        <f t="shared" si="27"/>
        <v>36.5</v>
      </c>
      <c r="S79" s="118">
        <f t="shared" si="27"/>
        <v>79</v>
      </c>
      <c r="T79" s="118">
        <f t="shared" si="27"/>
        <v>86.000000000000014</v>
      </c>
      <c r="U79" s="118">
        <f t="shared" si="27"/>
        <v>227.5</v>
      </c>
      <c r="V79" s="118">
        <f t="shared" si="27"/>
        <v>272.00000000000006</v>
      </c>
      <c r="W79" s="118">
        <f t="shared" si="27"/>
        <v>469.00000000000011</v>
      </c>
      <c r="X79" s="118">
        <f t="shared" si="27"/>
        <v>393.00000000000006</v>
      </c>
      <c r="Y79" s="118">
        <f t="shared" si="27"/>
        <v>239.00000000000006</v>
      </c>
      <c r="Z79" s="118">
        <f t="shared" si="27"/>
        <v>382.50000000000006</v>
      </c>
      <c r="AA79" s="118">
        <f t="shared" si="27"/>
        <v>173.50000000000003</v>
      </c>
      <c r="AB79" s="118">
        <f t="shared" si="27"/>
        <v>52.500000000000007</v>
      </c>
      <c r="AC79" s="118">
        <f t="shared" si="27"/>
        <v>45.000000000000007</v>
      </c>
      <c r="AD79" s="118">
        <f t="shared" si="27"/>
        <v>31.000000000000007</v>
      </c>
      <c r="AE79" s="118">
        <f t="shared" si="27"/>
        <v>33.5</v>
      </c>
      <c r="AF79" s="118">
        <f t="shared" si="27"/>
        <v>36.000000000000007</v>
      </c>
      <c r="AG79" s="118">
        <f t="shared" si="27"/>
        <v>14.5</v>
      </c>
      <c r="AH79" s="118">
        <f t="shared" si="27"/>
        <v>1</v>
      </c>
      <c r="AI79" s="118">
        <f t="shared" si="27"/>
        <v>1.5000000000000002</v>
      </c>
      <c r="AJ79" s="118">
        <f t="shared" si="27"/>
        <v>2</v>
      </c>
      <c r="AK79" s="118">
        <f t="shared" si="27"/>
        <v>9.0000000000000018</v>
      </c>
      <c r="AL79" s="118">
        <f t="shared" si="27"/>
        <v>2.5000000000000004</v>
      </c>
      <c r="AM79" s="118">
        <f t="shared" si="27"/>
        <v>27.5</v>
      </c>
      <c r="AN79" s="118">
        <f t="shared" si="27"/>
        <v>27.000000000000004</v>
      </c>
      <c r="AO79" s="118">
        <f t="shared" si="27"/>
        <v>11.000000000000002</v>
      </c>
      <c r="AP79" s="118">
        <f t="shared" si="27"/>
        <v>0.5</v>
      </c>
      <c r="AQ79" s="118">
        <f t="shared" si="27"/>
        <v>2.5000000000000004</v>
      </c>
      <c r="AR79" s="118">
        <f t="shared" si="27"/>
        <v>4.5000000000000009</v>
      </c>
      <c r="AS79" s="118">
        <f t="shared" si="27"/>
        <v>12.000000000000002</v>
      </c>
      <c r="AT79" s="118">
        <f t="shared" si="27"/>
        <v>5.5000000000000009</v>
      </c>
      <c r="AU79" s="118">
        <f t="shared" si="27"/>
        <v>6.5</v>
      </c>
      <c r="AV79" s="248">
        <f t="shared" si="27"/>
        <v>4</v>
      </c>
      <c r="AW79" s="95"/>
    </row>
    <row r="80" spans="1:50" x14ac:dyDescent="0.2">
      <c r="A80" s="280" t="s">
        <v>28</v>
      </c>
      <c r="B80" s="243" t="s">
        <v>13</v>
      </c>
      <c r="C80" s="90">
        <v>72</v>
      </c>
      <c r="D80" s="90">
        <v>54</v>
      </c>
      <c r="E80" s="90">
        <v>35</v>
      </c>
      <c r="F80" s="90">
        <v>40</v>
      </c>
      <c r="G80" s="90">
        <v>54</v>
      </c>
      <c r="H80" s="90">
        <v>65</v>
      </c>
      <c r="I80" s="90">
        <v>71</v>
      </c>
      <c r="J80" s="90">
        <v>46</v>
      </c>
      <c r="K80" s="90">
        <v>73</v>
      </c>
      <c r="L80" s="90">
        <v>80</v>
      </c>
      <c r="M80" s="90">
        <v>92</v>
      </c>
      <c r="N80" s="90">
        <v>92</v>
      </c>
      <c r="O80" s="90">
        <v>139</v>
      </c>
      <c r="P80" s="90">
        <v>126</v>
      </c>
      <c r="Q80" s="90">
        <v>31</v>
      </c>
      <c r="R80" s="90">
        <v>35</v>
      </c>
      <c r="S80" s="90">
        <v>43</v>
      </c>
      <c r="T80" s="90">
        <v>55</v>
      </c>
      <c r="U80" s="90">
        <v>182</v>
      </c>
      <c r="V80" s="90">
        <v>193</v>
      </c>
      <c r="W80" s="90">
        <v>322</v>
      </c>
      <c r="X80" s="90">
        <v>157</v>
      </c>
      <c r="Y80" s="90">
        <v>164</v>
      </c>
      <c r="Z80" s="90">
        <v>237</v>
      </c>
      <c r="AA80" s="90">
        <v>134</v>
      </c>
      <c r="AB80" s="90">
        <v>46</v>
      </c>
      <c r="AC80" s="90">
        <v>32</v>
      </c>
      <c r="AD80" s="90">
        <v>41</v>
      </c>
      <c r="AE80" s="90">
        <v>33</v>
      </c>
      <c r="AF80" s="90">
        <v>35</v>
      </c>
      <c r="AG80" s="90">
        <v>16</v>
      </c>
      <c r="AH80" s="90">
        <v>0</v>
      </c>
      <c r="AI80" s="90">
        <v>2</v>
      </c>
      <c r="AJ80" s="90">
        <v>9</v>
      </c>
      <c r="AK80" s="90">
        <v>13</v>
      </c>
      <c r="AL80" s="90">
        <v>1</v>
      </c>
      <c r="AM80" s="90">
        <v>78</v>
      </c>
      <c r="AN80" s="90">
        <v>35</v>
      </c>
      <c r="AO80" s="90">
        <v>24</v>
      </c>
      <c r="AP80" s="90">
        <v>0</v>
      </c>
      <c r="AQ80" s="90">
        <v>31</v>
      </c>
      <c r="AR80" s="90">
        <v>24</v>
      </c>
      <c r="AS80" s="90">
        <v>45</v>
      </c>
      <c r="AT80" s="90">
        <v>27</v>
      </c>
      <c r="AU80" s="90">
        <v>26</v>
      </c>
      <c r="AV80" s="90">
        <v>30</v>
      </c>
      <c r="AW80" s="246"/>
    </row>
    <row r="81" spans="1:50" ht="17" x14ac:dyDescent="0.2">
      <c r="A81" s="281"/>
      <c r="B81" s="199" t="s">
        <v>131</v>
      </c>
      <c r="C81" s="150">
        <f t="shared" ref="C81:AW81" si="28">$D$23</f>
        <v>0.8</v>
      </c>
      <c r="D81" s="150">
        <f t="shared" si="28"/>
        <v>0.8</v>
      </c>
      <c r="E81" s="150">
        <f t="shared" si="28"/>
        <v>0.8</v>
      </c>
      <c r="F81" s="150">
        <f t="shared" si="28"/>
        <v>0.8</v>
      </c>
      <c r="G81" s="150">
        <f t="shared" si="28"/>
        <v>0.8</v>
      </c>
      <c r="H81" s="150">
        <f t="shared" si="28"/>
        <v>0.8</v>
      </c>
      <c r="I81" s="150">
        <f t="shared" si="28"/>
        <v>0.8</v>
      </c>
      <c r="J81" s="150">
        <f t="shared" si="28"/>
        <v>0.8</v>
      </c>
      <c r="K81" s="150">
        <f t="shared" si="28"/>
        <v>0.8</v>
      </c>
      <c r="L81" s="150">
        <f t="shared" si="28"/>
        <v>0.8</v>
      </c>
      <c r="M81" s="150">
        <f t="shared" si="28"/>
        <v>0.8</v>
      </c>
      <c r="N81" s="150">
        <f t="shared" si="28"/>
        <v>0.8</v>
      </c>
      <c r="O81" s="150">
        <f t="shared" si="28"/>
        <v>0.8</v>
      </c>
      <c r="P81" s="150">
        <f t="shared" si="28"/>
        <v>0.8</v>
      </c>
      <c r="Q81" s="150">
        <f t="shared" si="28"/>
        <v>0.8</v>
      </c>
      <c r="R81" s="150">
        <f t="shared" si="28"/>
        <v>0.8</v>
      </c>
      <c r="S81" s="150">
        <f t="shared" si="28"/>
        <v>0.8</v>
      </c>
      <c r="T81" s="150">
        <f t="shared" si="28"/>
        <v>0.8</v>
      </c>
      <c r="U81" s="150">
        <f t="shared" si="28"/>
        <v>0.8</v>
      </c>
      <c r="V81" s="150">
        <f t="shared" si="28"/>
        <v>0.8</v>
      </c>
      <c r="W81" s="150">
        <f t="shared" si="28"/>
        <v>0.8</v>
      </c>
      <c r="X81" s="150">
        <f t="shared" si="28"/>
        <v>0.8</v>
      </c>
      <c r="Y81" s="150">
        <f t="shared" si="28"/>
        <v>0.8</v>
      </c>
      <c r="Z81" s="150">
        <f t="shared" si="28"/>
        <v>0.8</v>
      </c>
      <c r="AA81" s="150">
        <f t="shared" si="28"/>
        <v>0.8</v>
      </c>
      <c r="AB81" s="150">
        <f t="shared" si="28"/>
        <v>0.8</v>
      </c>
      <c r="AC81" s="150">
        <f t="shared" si="28"/>
        <v>0.8</v>
      </c>
      <c r="AD81" s="150">
        <f t="shared" si="28"/>
        <v>0.8</v>
      </c>
      <c r="AE81" s="150">
        <f t="shared" si="28"/>
        <v>0.8</v>
      </c>
      <c r="AF81" s="150">
        <f t="shared" si="28"/>
        <v>0.8</v>
      </c>
      <c r="AG81" s="150">
        <f t="shared" si="28"/>
        <v>0.8</v>
      </c>
      <c r="AH81" s="150">
        <f t="shared" si="28"/>
        <v>0.8</v>
      </c>
      <c r="AI81" s="150">
        <f t="shared" si="28"/>
        <v>0.8</v>
      </c>
      <c r="AJ81" s="150">
        <f t="shared" si="28"/>
        <v>0.8</v>
      </c>
      <c r="AK81" s="150">
        <f t="shared" si="28"/>
        <v>0.8</v>
      </c>
      <c r="AL81" s="150">
        <f t="shared" si="28"/>
        <v>0.8</v>
      </c>
      <c r="AM81" s="150">
        <f t="shared" si="28"/>
        <v>0.8</v>
      </c>
      <c r="AN81" s="150">
        <f t="shared" si="28"/>
        <v>0.8</v>
      </c>
      <c r="AO81" s="150">
        <f t="shared" si="28"/>
        <v>0.8</v>
      </c>
      <c r="AP81" s="150">
        <f t="shared" si="28"/>
        <v>0.8</v>
      </c>
      <c r="AQ81" s="150">
        <f t="shared" si="28"/>
        <v>0.8</v>
      </c>
      <c r="AR81" s="150">
        <f t="shared" si="28"/>
        <v>0.8</v>
      </c>
      <c r="AS81" s="150">
        <f t="shared" si="28"/>
        <v>0.8</v>
      </c>
      <c r="AT81" s="150">
        <f t="shared" si="28"/>
        <v>0.8</v>
      </c>
      <c r="AU81" s="150">
        <f t="shared" si="28"/>
        <v>0.8</v>
      </c>
      <c r="AV81" s="150">
        <f t="shared" si="28"/>
        <v>0.8</v>
      </c>
      <c r="AW81" s="151">
        <f t="shared" si="28"/>
        <v>0.8</v>
      </c>
    </row>
    <row r="82" spans="1:50" ht="17" thickBot="1" x14ac:dyDescent="0.25">
      <c r="A82" s="282"/>
      <c r="B82" s="247" t="s">
        <v>68</v>
      </c>
      <c r="C82" s="118">
        <f t="shared" ref="C82:AV82" si="29">C80*(1-C81)</f>
        <v>14.399999999999997</v>
      </c>
      <c r="D82" s="118">
        <f t="shared" si="29"/>
        <v>10.799999999999997</v>
      </c>
      <c r="E82" s="118">
        <f t="shared" si="29"/>
        <v>6.9999999999999982</v>
      </c>
      <c r="F82" s="118">
        <f t="shared" si="29"/>
        <v>7.9999999999999982</v>
      </c>
      <c r="G82" s="118">
        <f t="shared" si="29"/>
        <v>10.799999999999997</v>
      </c>
      <c r="H82" s="118">
        <f t="shared" si="29"/>
        <v>12.999999999999996</v>
      </c>
      <c r="I82" s="118">
        <f t="shared" si="29"/>
        <v>14.199999999999998</v>
      </c>
      <c r="J82" s="118">
        <f t="shared" si="29"/>
        <v>9.1999999999999975</v>
      </c>
      <c r="K82" s="118">
        <f t="shared" si="29"/>
        <v>14.599999999999996</v>
      </c>
      <c r="L82" s="118">
        <f t="shared" si="29"/>
        <v>15.999999999999996</v>
      </c>
      <c r="M82" s="118">
        <f t="shared" si="29"/>
        <v>18.399999999999995</v>
      </c>
      <c r="N82" s="118">
        <f t="shared" si="29"/>
        <v>18.399999999999995</v>
      </c>
      <c r="O82" s="118">
        <f t="shared" si="29"/>
        <v>27.799999999999994</v>
      </c>
      <c r="P82" s="118">
        <f t="shared" si="29"/>
        <v>25.199999999999996</v>
      </c>
      <c r="Q82" s="118">
        <f t="shared" si="29"/>
        <v>6.1999999999999984</v>
      </c>
      <c r="R82" s="118">
        <f t="shared" si="29"/>
        <v>6.9999999999999982</v>
      </c>
      <c r="S82" s="118">
        <f t="shared" si="29"/>
        <v>8.5999999999999979</v>
      </c>
      <c r="T82" s="118">
        <f t="shared" si="29"/>
        <v>10.999999999999998</v>
      </c>
      <c r="U82" s="118">
        <f t="shared" si="29"/>
        <v>36.399999999999991</v>
      </c>
      <c r="V82" s="118">
        <f t="shared" si="29"/>
        <v>38.599999999999994</v>
      </c>
      <c r="W82" s="118">
        <f t="shared" si="29"/>
        <v>64.399999999999991</v>
      </c>
      <c r="X82" s="118">
        <f t="shared" si="29"/>
        <v>31.399999999999991</v>
      </c>
      <c r="Y82" s="118">
        <f t="shared" si="29"/>
        <v>32.79999999999999</v>
      </c>
      <c r="Z82" s="118">
        <f t="shared" si="29"/>
        <v>47.399999999999991</v>
      </c>
      <c r="AA82" s="118">
        <f t="shared" si="29"/>
        <v>26.799999999999994</v>
      </c>
      <c r="AB82" s="118">
        <f t="shared" si="29"/>
        <v>9.1999999999999975</v>
      </c>
      <c r="AC82" s="118">
        <f t="shared" si="29"/>
        <v>6.3999999999999986</v>
      </c>
      <c r="AD82" s="118">
        <f t="shared" si="29"/>
        <v>8.1999999999999975</v>
      </c>
      <c r="AE82" s="118">
        <f t="shared" si="29"/>
        <v>6.5999999999999988</v>
      </c>
      <c r="AF82" s="118">
        <f t="shared" si="29"/>
        <v>6.9999999999999982</v>
      </c>
      <c r="AG82" s="118">
        <f t="shared" si="29"/>
        <v>3.1999999999999993</v>
      </c>
      <c r="AH82" s="118">
        <f t="shared" si="29"/>
        <v>0</v>
      </c>
      <c r="AI82" s="118">
        <f t="shared" si="29"/>
        <v>0.39999999999999991</v>
      </c>
      <c r="AJ82" s="118">
        <f t="shared" si="29"/>
        <v>1.7999999999999996</v>
      </c>
      <c r="AK82" s="118">
        <f t="shared" si="29"/>
        <v>2.5999999999999996</v>
      </c>
      <c r="AL82" s="118">
        <f t="shared" si="29"/>
        <v>0.19999999999999996</v>
      </c>
      <c r="AM82" s="118">
        <f t="shared" si="29"/>
        <v>15.599999999999996</v>
      </c>
      <c r="AN82" s="118">
        <f t="shared" si="29"/>
        <v>6.9999999999999982</v>
      </c>
      <c r="AO82" s="118">
        <f t="shared" si="29"/>
        <v>4.7999999999999989</v>
      </c>
      <c r="AP82" s="118">
        <f t="shared" si="29"/>
        <v>0</v>
      </c>
      <c r="AQ82" s="118">
        <f t="shared" si="29"/>
        <v>6.1999999999999984</v>
      </c>
      <c r="AR82" s="118">
        <f t="shared" si="29"/>
        <v>4.7999999999999989</v>
      </c>
      <c r="AS82" s="118">
        <f t="shared" si="29"/>
        <v>8.9999999999999982</v>
      </c>
      <c r="AT82" s="118">
        <f t="shared" si="29"/>
        <v>5.3999999999999986</v>
      </c>
      <c r="AU82" s="118">
        <f t="shared" si="29"/>
        <v>5.1999999999999993</v>
      </c>
      <c r="AV82" s="118">
        <f t="shared" si="29"/>
        <v>5.9999999999999982</v>
      </c>
      <c r="AW82" s="95"/>
    </row>
    <row r="83" spans="1:50" x14ac:dyDescent="0.2">
      <c r="A83" s="280" t="s">
        <v>29</v>
      </c>
      <c r="B83" s="243" t="s">
        <v>16</v>
      </c>
      <c r="C83" s="86">
        <f t="shared" ref="C83:AV83" si="30">C92-(C80+C75+C77)</f>
        <v>848.33333333333326</v>
      </c>
      <c r="D83" s="86">
        <f t="shared" si="30"/>
        <v>618.66666666666674</v>
      </c>
      <c r="E83" s="86">
        <f t="shared" si="30"/>
        <v>398.33333333333331</v>
      </c>
      <c r="F83" s="86">
        <f t="shared" si="30"/>
        <v>502.66666666666669</v>
      </c>
      <c r="G83" s="86">
        <f t="shared" si="30"/>
        <v>687.33333333333326</v>
      </c>
      <c r="H83" s="86">
        <f t="shared" si="30"/>
        <v>641.33333333333326</v>
      </c>
      <c r="I83" s="86">
        <f t="shared" si="30"/>
        <v>607.33333333333326</v>
      </c>
      <c r="J83" s="86">
        <f t="shared" si="30"/>
        <v>599</v>
      </c>
      <c r="K83" s="86">
        <f t="shared" si="30"/>
        <v>537</v>
      </c>
      <c r="L83" s="86">
        <f t="shared" si="30"/>
        <v>642.33333333333326</v>
      </c>
      <c r="M83" s="86">
        <f t="shared" si="30"/>
        <v>754</v>
      </c>
      <c r="N83" s="86">
        <f t="shared" si="30"/>
        <v>746.33333333333326</v>
      </c>
      <c r="O83" s="86">
        <f t="shared" si="30"/>
        <v>893.33333333333337</v>
      </c>
      <c r="P83" s="86">
        <f t="shared" si="30"/>
        <v>1708</v>
      </c>
      <c r="Q83" s="86">
        <f t="shared" si="30"/>
        <v>438.33333333333331</v>
      </c>
      <c r="R83" s="86">
        <f t="shared" si="30"/>
        <v>386.33333333333337</v>
      </c>
      <c r="S83" s="86">
        <f t="shared" si="30"/>
        <v>539.66666666666674</v>
      </c>
      <c r="T83" s="86">
        <f t="shared" si="30"/>
        <v>604.33333333333326</v>
      </c>
      <c r="U83" s="86">
        <f t="shared" si="30"/>
        <v>900.66666666666674</v>
      </c>
      <c r="V83" s="86">
        <f t="shared" si="30"/>
        <v>1044.3333333333333</v>
      </c>
      <c r="W83" s="86">
        <f t="shared" si="30"/>
        <v>1417.6666666666665</v>
      </c>
      <c r="X83" s="86">
        <f t="shared" si="30"/>
        <v>1093</v>
      </c>
      <c r="Y83" s="86">
        <f t="shared" si="30"/>
        <v>748.33333333333326</v>
      </c>
      <c r="Z83" s="86">
        <f t="shared" si="30"/>
        <v>1612</v>
      </c>
      <c r="AA83" s="86">
        <f t="shared" si="30"/>
        <v>893.66666666666663</v>
      </c>
      <c r="AB83" s="86">
        <f t="shared" si="30"/>
        <v>532</v>
      </c>
      <c r="AC83" s="86">
        <f t="shared" si="30"/>
        <v>482</v>
      </c>
      <c r="AD83" s="86">
        <f t="shared" si="30"/>
        <v>701.66666666666663</v>
      </c>
      <c r="AE83" s="86">
        <f t="shared" si="30"/>
        <v>565.33333333333337</v>
      </c>
      <c r="AF83" s="86">
        <f t="shared" si="30"/>
        <v>504</v>
      </c>
      <c r="AG83" s="86">
        <f t="shared" si="30"/>
        <v>328.66666666666669</v>
      </c>
      <c r="AH83" s="86">
        <f t="shared" si="30"/>
        <v>35.666666666666664</v>
      </c>
      <c r="AI83" s="86">
        <f t="shared" si="30"/>
        <v>54</v>
      </c>
      <c r="AJ83" s="86">
        <f t="shared" si="30"/>
        <v>87.333333333333329</v>
      </c>
      <c r="AK83" s="86">
        <f t="shared" si="30"/>
        <v>123</v>
      </c>
      <c r="AL83" s="86">
        <f t="shared" si="30"/>
        <v>106.66666666666667</v>
      </c>
      <c r="AM83" s="86">
        <f t="shared" si="30"/>
        <v>395.33333333333337</v>
      </c>
      <c r="AN83" s="86">
        <f t="shared" si="30"/>
        <v>367</v>
      </c>
      <c r="AO83" s="86">
        <f t="shared" si="30"/>
        <v>239.33333333333334</v>
      </c>
      <c r="AP83" s="86">
        <f t="shared" si="30"/>
        <v>71.333333333333329</v>
      </c>
      <c r="AQ83" s="86">
        <f t="shared" si="30"/>
        <v>270.66666666666669</v>
      </c>
      <c r="AR83" s="86">
        <f t="shared" si="30"/>
        <v>375</v>
      </c>
      <c r="AS83" s="86">
        <f t="shared" si="30"/>
        <v>347</v>
      </c>
      <c r="AT83" s="86">
        <f t="shared" si="30"/>
        <v>277.66666666666669</v>
      </c>
      <c r="AU83" s="86">
        <f t="shared" si="30"/>
        <v>121.33333333333334</v>
      </c>
      <c r="AV83" s="86">
        <f t="shared" si="30"/>
        <v>45.666666666666664</v>
      </c>
      <c r="AW83" s="246"/>
    </row>
    <row r="84" spans="1:50" x14ac:dyDescent="0.2">
      <c r="A84" s="281"/>
      <c r="B84" s="52" t="s">
        <v>132</v>
      </c>
      <c r="C84" s="150">
        <f t="shared" ref="C84:AW84" si="31">$D$24</f>
        <v>0.85</v>
      </c>
      <c r="D84" s="150">
        <f t="shared" si="31"/>
        <v>0.85</v>
      </c>
      <c r="E84" s="150">
        <f t="shared" si="31"/>
        <v>0.85</v>
      </c>
      <c r="F84" s="150">
        <f t="shared" si="31"/>
        <v>0.85</v>
      </c>
      <c r="G84" s="150">
        <f t="shared" si="31"/>
        <v>0.85</v>
      </c>
      <c r="H84" s="150">
        <f t="shared" si="31"/>
        <v>0.85</v>
      </c>
      <c r="I84" s="150">
        <f t="shared" si="31"/>
        <v>0.85</v>
      </c>
      <c r="J84" s="150">
        <f t="shared" si="31"/>
        <v>0.85</v>
      </c>
      <c r="K84" s="150">
        <f t="shared" si="31"/>
        <v>0.85</v>
      </c>
      <c r="L84" s="150">
        <f t="shared" si="31"/>
        <v>0.85</v>
      </c>
      <c r="M84" s="150">
        <f t="shared" si="31"/>
        <v>0.85</v>
      </c>
      <c r="N84" s="150">
        <f t="shared" si="31"/>
        <v>0.85</v>
      </c>
      <c r="O84" s="150">
        <f t="shared" si="31"/>
        <v>0.85</v>
      </c>
      <c r="P84" s="150">
        <f t="shared" si="31"/>
        <v>0.85</v>
      </c>
      <c r="Q84" s="150">
        <f t="shared" si="31"/>
        <v>0.85</v>
      </c>
      <c r="R84" s="150">
        <f t="shared" si="31"/>
        <v>0.85</v>
      </c>
      <c r="S84" s="150">
        <f t="shared" si="31"/>
        <v>0.85</v>
      </c>
      <c r="T84" s="150">
        <f t="shared" si="31"/>
        <v>0.85</v>
      </c>
      <c r="U84" s="150">
        <f t="shared" si="31"/>
        <v>0.85</v>
      </c>
      <c r="V84" s="150">
        <f t="shared" si="31"/>
        <v>0.85</v>
      </c>
      <c r="W84" s="150">
        <f t="shared" si="31"/>
        <v>0.85</v>
      </c>
      <c r="X84" s="150">
        <f t="shared" si="31"/>
        <v>0.85</v>
      </c>
      <c r="Y84" s="150">
        <f t="shared" si="31"/>
        <v>0.85</v>
      </c>
      <c r="Z84" s="150">
        <f t="shared" si="31"/>
        <v>0.85</v>
      </c>
      <c r="AA84" s="150">
        <f t="shared" si="31"/>
        <v>0.85</v>
      </c>
      <c r="AB84" s="150">
        <f t="shared" si="31"/>
        <v>0.85</v>
      </c>
      <c r="AC84" s="150">
        <f t="shared" si="31"/>
        <v>0.85</v>
      </c>
      <c r="AD84" s="150">
        <f t="shared" si="31"/>
        <v>0.85</v>
      </c>
      <c r="AE84" s="150">
        <f t="shared" si="31"/>
        <v>0.85</v>
      </c>
      <c r="AF84" s="150">
        <f t="shared" si="31"/>
        <v>0.85</v>
      </c>
      <c r="AG84" s="150">
        <f t="shared" si="31"/>
        <v>0.85</v>
      </c>
      <c r="AH84" s="150">
        <f t="shared" si="31"/>
        <v>0.85</v>
      </c>
      <c r="AI84" s="150">
        <f t="shared" si="31"/>
        <v>0.85</v>
      </c>
      <c r="AJ84" s="150">
        <f t="shared" si="31"/>
        <v>0.85</v>
      </c>
      <c r="AK84" s="150">
        <f t="shared" si="31"/>
        <v>0.85</v>
      </c>
      <c r="AL84" s="150">
        <f t="shared" si="31"/>
        <v>0.85</v>
      </c>
      <c r="AM84" s="150">
        <f t="shared" si="31"/>
        <v>0.85</v>
      </c>
      <c r="AN84" s="150">
        <f t="shared" si="31"/>
        <v>0.85</v>
      </c>
      <c r="AO84" s="150">
        <f t="shared" si="31"/>
        <v>0.85</v>
      </c>
      <c r="AP84" s="150">
        <f t="shared" si="31"/>
        <v>0.85</v>
      </c>
      <c r="AQ84" s="150">
        <f t="shared" si="31"/>
        <v>0.85</v>
      </c>
      <c r="AR84" s="150">
        <f t="shared" si="31"/>
        <v>0.85</v>
      </c>
      <c r="AS84" s="150">
        <f t="shared" si="31"/>
        <v>0.85</v>
      </c>
      <c r="AT84" s="150">
        <f t="shared" si="31"/>
        <v>0.85</v>
      </c>
      <c r="AU84" s="150">
        <f t="shared" si="31"/>
        <v>0.85</v>
      </c>
      <c r="AV84" s="150">
        <f t="shared" si="31"/>
        <v>0.85</v>
      </c>
      <c r="AW84" s="151">
        <f t="shared" si="31"/>
        <v>0.85</v>
      </c>
    </row>
    <row r="85" spans="1:50" ht="17" thickBot="1" x14ac:dyDescent="0.25">
      <c r="A85" s="283"/>
      <c r="B85" s="244" t="s">
        <v>17</v>
      </c>
      <c r="C85" s="88">
        <f t="shared" ref="C85:AV85" si="32">(1-C84)*C83</f>
        <v>127.25000000000001</v>
      </c>
      <c r="D85" s="88">
        <f t="shared" si="32"/>
        <v>92.800000000000026</v>
      </c>
      <c r="E85" s="88">
        <f t="shared" si="32"/>
        <v>59.750000000000007</v>
      </c>
      <c r="F85" s="88">
        <f t="shared" si="32"/>
        <v>75.40000000000002</v>
      </c>
      <c r="G85" s="88">
        <f t="shared" si="32"/>
        <v>103.10000000000001</v>
      </c>
      <c r="H85" s="88">
        <f t="shared" si="32"/>
        <v>96.2</v>
      </c>
      <c r="I85" s="88">
        <f t="shared" si="32"/>
        <v>91.100000000000009</v>
      </c>
      <c r="J85" s="88">
        <f t="shared" si="32"/>
        <v>89.850000000000009</v>
      </c>
      <c r="K85" s="88">
        <f t="shared" si="32"/>
        <v>80.550000000000011</v>
      </c>
      <c r="L85" s="88">
        <f t="shared" si="32"/>
        <v>96.350000000000009</v>
      </c>
      <c r="M85" s="88">
        <f t="shared" si="32"/>
        <v>113.10000000000002</v>
      </c>
      <c r="N85" s="88">
        <f t="shared" si="32"/>
        <v>111.95</v>
      </c>
      <c r="O85" s="88">
        <f t="shared" si="32"/>
        <v>134.00000000000003</v>
      </c>
      <c r="P85" s="88">
        <f t="shared" si="32"/>
        <v>256.20000000000005</v>
      </c>
      <c r="Q85" s="88">
        <f t="shared" si="32"/>
        <v>65.75</v>
      </c>
      <c r="R85" s="88">
        <f t="shared" si="32"/>
        <v>57.950000000000017</v>
      </c>
      <c r="S85" s="88">
        <f t="shared" si="32"/>
        <v>80.950000000000017</v>
      </c>
      <c r="T85" s="88">
        <f t="shared" si="32"/>
        <v>90.65</v>
      </c>
      <c r="U85" s="88">
        <f t="shared" si="32"/>
        <v>135.10000000000002</v>
      </c>
      <c r="V85" s="88">
        <f t="shared" si="32"/>
        <v>156.65</v>
      </c>
      <c r="W85" s="88">
        <f t="shared" si="32"/>
        <v>212.65</v>
      </c>
      <c r="X85" s="88">
        <f t="shared" si="32"/>
        <v>163.95000000000002</v>
      </c>
      <c r="Y85" s="88">
        <f t="shared" si="32"/>
        <v>112.25</v>
      </c>
      <c r="Z85" s="88">
        <f t="shared" si="32"/>
        <v>241.80000000000004</v>
      </c>
      <c r="AA85" s="88">
        <f t="shared" si="32"/>
        <v>134.05000000000001</v>
      </c>
      <c r="AB85" s="88">
        <f t="shared" si="32"/>
        <v>79.800000000000011</v>
      </c>
      <c r="AC85" s="88">
        <f t="shared" si="32"/>
        <v>72.300000000000011</v>
      </c>
      <c r="AD85" s="88">
        <f t="shared" si="32"/>
        <v>105.25000000000001</v>
      </c>
      <c r="AE85" s="88">
        <f t="shared" si="32"/>
        <v>84.800000000000011</v>
      </c>
      <c r="AF85" s="88">
        <f t="shared" si="32"/>
        <v>75.600000000000009</v>
      </c>
      <c r="AG85" s="88">
        <f t="shared" si="32"/>
        <v>49.300000000000011</v>
      </c>
      <c r="AH85" s="88">
        <f t="shared" si="32"/>
        <v>5.3500000000000005</v>
      </c>
      <c r="AI85" s="88">
        <f t="shared" si="32"/>
        <v>8.1000000000000014</v>
      </c>
      <c r="AJ85" s="88">
        <f t="shared" si="32"/>
        <v>13.100000000000001</v>
      </c>
      <c r="AK85" s="88">
        <f t="shared" si="32"/>
        <v>18.450000000000003</v>
      </c>
      <c r="AL85" s="88">
        <f t="shared" si="32"/>
        <v>16.000000000000004</v>
      </c>
      <c r="AM85" s="88">
        <f t="shared" si="32"/>
        <v>59.300000000000011</v>
      </c>
      <c r="AN85" s="88">
        <f t="shared" si="32"/>
        <v>55.050000000000011</v>
      </c>
      <c r="AO85" s="88">
        <f t="shared" si="32"/>
        <v>35.900000000000006</v>
      </c>
      <c r="AP85" s="88">
        <f t="shared" si="32"/>
        <v>10.700000000000001</v>
      </c>
      <c r="AQ85" s="88">
        <f t="shared" si="32"/>
        <v>40.600000000000009</v>
      </c>
      <c r="AR85" s="88">
        <f t="shared" si="32"/>
        <v>56.250000000000007</v>
      </c>
      <c r="AS85" s="88">
        <f t="shared" si="32"/>
        <v>52.050000000000004</v>
      </c>
      <c r="AT85" s="88">
        <f t="shared" si="32"/>
        <v>41.650000000000006</v>
      </c>
      <c r="AU85" s="88">
        <f t="shared" si="32"/>
        <v>18.200000000000003</v>
      </c>
      <c r="AV85" s="88">
        <f t="shared" si="32"/>
        <v>6.8500000000000005</v>
      </c>
      <c r="AW85" s="225"/>
    </row>
    <row r="86" spans="1:50" x14ac:dyDescent="0.2">
      <c r="A86" s="284" t="s">
        <v>65</v>
      </c>
      <c r="B86" s="249" t="s">
        <v>177</v>
      </c>
      <c r="C86" s="145">
        <v>525</v>
      </c>
      <c r="D86" s="145">
        <v>525</v>
      </c>
      <c r="E86" s="145">
        <v>525</v>
      </c>
      <c r="F86" s="145">
        <v>730</v>
      </c>
      <c r="G86" s="145">
        <v>730</v>
      </c>
      <c r="H86" s="145">
        <v>730</v>
      </c>
      <c r="I86" s="145">
        <v>730</v>
      </c>
      <c r="J86" s="145">
        <v>730</v>
      </c>
      <c r="K86" s="145">
        <v>730</v>
      </c>
      <c r="L86" s="145">
        <v>730</v>
      </c>
      <c r="M86" s="145">
        <v>730</v>
      </c>
      <c r="N86" s="145">
        <v>730</v>
      </c>
      <c r="O86" s="145">
        <v>730</v>
      </c>
      <c r="P86" s="145">
        <v>730</v>
      </c>
      <c r="Q86" s="145">
        <v>730</v>
      </c>
      <c r="R86" s="145">
        <v>2364</v>
      </c>
      <c r="S86" s="145">
        <v>2364</v>
      </c>
      <c r="T86" s="145">
        <v>2364</v>
      </c>
      <c r="U86" s="145">
        <v>2364</v>
      </c>
      <c r="V86" s="145">
        <v>2364</v>
      </c>
      <c r="W86" s="145">
        <v>2364</v>
      </c>
      <c r="X86" s="145">
        <v>2364</v>
      </c>
      <c r="Y86" s="145">
        <v>2364</v>
      </c>
      <c r="Z86" s="145">
        <v>2364</v>
      </c>
      <c r="AA86" s="145">
        <v>2364</v>
      </c>
      <c r="AB86" s="145">
        <v>2364</v>
      </c>
      <c r="AC86" s="145">
        <v>2364</v>
      </c>
      <c r="AD86" s="250">
        <v>1993</v>
      </c>
      <c r="AE86" s="250">
        <v>1993</v>
      </c>
      <c r="AF86" s="250">
        <v>1993</v>
      </c>
      <c r="AG86" s="250">
        <v>1993</v>
      </c>
      <c r="AH86" s="250">
        <v>1993</v>
      </c>
      <c r="AI86" s="250">
        <v>1993</v>
      </c>
      <c r="AJ86" s="250">
        <v>1993</v>
      </c>
      <c r="AK86" s="250">
        <v>1993</v>
      </c>
      <c r="AL86" s="250">
        <v>1993</v>
      </c>
      <c r="AM86" s="250">
        <v>1993</v>
      </c>
      <c r="AN86" s="250">
        <v>1993</v>
      </c>
      <c r="AO86" s="250">
        <v>1993</v>
      </c>
      <c r="AP86" s="145">
        <v>1923</v>
      </c>
      <c r="AQ86" s="145">
        <v>1923</v>
      </c>
      <c r="AR86" s="145">
        <v>1923</v>
      </c>
      <c r="AS86" s="145">
        <v>1923</v>
      </c>
      <c r="AT86" s="145">
        <v>1923</v>
      </c>
      <c r="AU86" s="145">
        <v>1923</v>
      </c>
      <c r="AV86" s="145">
        <v>1923</v>
      </c>
      <c r="AW86" s="146">
        <v>1923</v>
      </c>
      <c r="AX86" s="139"/>
    </row>
    <row r="87" spans="1:50" x14ac:dyDescent="0.2">
      <c r="A87" s="281"/>
      <c r="B87" s="52" t="s">
        <v>178</v>
      </c>
      <c r="C87" s="36">
        <f>C86/12</f>
        <v>43.75</v>
      </c>
      <c r="D87" s="36">
        <f t="shared" ref="D87:AO87" si="33">D86/12</f>
        <v>43.75</v>
      </c>
      <c r="E87" s="36">
        <f t="shared" si="33"/>
        <v>43.75</v>
      </c>
      <c r="F87" s="36">
        <f t="shared" si="33"/>
        <v>60.833333333333336</v>
      </c>
      <c r="G87" s="36">
        <f t="shared" si="33"/>
        <v>60.833333333333336</v>
      </c>
      <c r="H87" s="36">
        <f t="shared" si="33"/>
        <v>60.833333333333336</v>
      </c>
      <c r="I87" s="36">
        <f t="shared" si="33"/>
        <v>60.833333333333336</v>
      </c>
      <c r="J87" s="36">
        <f t="shared" si="33"/>
        <v>60.833333333333336</v>
      </c>
      <c r="K87" s="36">
        <f t="shared" si="33"/>
        <v>60.833333333333336</v>
      </c>
      <c r="L87" s="36">
        <f t="shared" si="33"/>
        <v>60.833333333333336</v>
      </c>
      <c r="M87" s="36">
        <f t="shared" si="33"/>
        <v>60.833333333333336</v>
      </c>
      <c r="N87" s="36">
        <f t="shared" si="33"/>
        <v>60.833333333333336</v>
      </c>
      <c r="O87" s="36">
        <f t="shared" si="33"/>
        <v>60.833333333333336</v>
      </c>
      <c r="P87" s="36">
        <f t="shared" si="33"/>
        <v>60.833333333333336</v>
      </c>
      <c r="Q87" s="36">
        <f t="shared" si="33"/>
        <v>60.833333333333336</v>
      </c>
      <c r="R87" s="36">
        <f t="shared" si="33"/>
        <v>197</v>
      </c>
      <c r="S87" s="36">
        <f t="shared" si="33"/>
        <v>197</v>
      </c>
      <c r="T87" s="36">
        <f t="shared" si="33"/>
        <v>197</v>
      </c>
      <c r="U87" s="36">
        <f t="shared" si="33"/>
        <v>197</v>
      </c>
      <c r="V87" s="36">
        <f t="shared" si="33"/>
        <v>197</v>
      </c>
      <c r="W87" s="36">
        <f t="shared" si="33"/>
        <v>197</v>
      </c>
      <c r="X87" s="36">
        <f t="shared" si="33"/>
        <v>197</v>
      </c>
      <c r="Y87" s="36">
        <f t="shared" si="33"/>
        <v>197</v>
      </c>
      <c r="Z87" s="36">
        <f t="shared" si="33"/>
        <v>197</v>
      </c>
      <c r="AA87" s="36">
        <f t="shared" si="33"/>
        <v>197</v>
      </c>
      <c r="AB87" s="36">
        <f t="shared" si="33"/>
        <v>197</v>
      </c>
      <c r="AC87" s="36">
        <f t="shared" si="33"/>
        <v>197</v>
      </c>
      <c r="AD87" s="36">
        <f t="shared" si="33"/>
        <v>166.08333333333334</v>
      </c>
      <c r="AE87" s="36">
        <f t="shared" si="33"/>
        <v>166.08333333333334</v>
      </c>
      <c r="AF87" s="36">
        <f t="shared" si="33"/>
        <v>166.08333333333334</v>
      </c>
      <c r="AG87" s="36">
        <f t="shared" si="33"/>
        <v>166.08333333333334</v>
      </c>
      <c r="AH87" s="36">
        <f t="shared" si="33"/>
        <v>166.08333333333334</v>
      </c>
      <c r="AI87" s="36">
        <f t="shared" si="33"/>
        <v>166.08333333333334</v>
      </c>
      <c r="AJ87" s="36">
        <f t="shared" si="33"/>
        <v>166.08333333333334</v>
      </c>
      <c r="AK87" s="36">
        <f t="shared" si="33"/>
        <v>166.08333333333334</v>
      </c>
      <c r="AL87" s="36">
        <f t="shared" si="33"/>
        <v>166.08333333333334</v>
      </c>
      <c r="AM87" s="36">
        <f t="shared" si="33"/>
        <v>166.08333333333334</v>
      </c>
      <c r="AN87" s="36">
        <f t="shared" si="33"/>
        <v>166.08333333333334</v>
      </c>
      <c r="AO87" s="36">
        <f t="shared" si="33"/>
        <v>166.08333333333334</v>
      </c>
      <c r="AP87" s="173">
        <f t="shared" ref="AP87:AW87" si="34">AP86/8</f>
        <v>240.375</v>
      </c>
      <c r="AQ87" s="173">
        <f t="shared" si="34"/>
        <v>240.375</v>
      </c>
      <c r="AR87" s="173">
        <f t="shared" si="34"/>
        <v>240.375</v>
      </c>
      <c r="AS87" s="173">
        <f t="shared" si="34"/>
        <v>240.375</v>
      </c>
      <c r="AT87" s="173">
        <f t="shared" si="34"/>
        <v>240.375</v>
      </c>
      <c r="AU87" s="173">
        <f t="shared" si="34"/>
        <v>240.375</v>
      </c>
      <c r="AV87" s="173">
        <f t="shared" si="34"/>
        <v>240.375</v>
      </c>
      <c r="AW87" s="174">
        <f t="shared" si="34"/>
        <v>240.375</v>
      </c>
    </row>
    <row r="88" spans="1:50" x14ac:dyDescent="0.2">
      <c r="A88" s="281"/>
      <c r="B88" s="52" t="s">
        <v>179</v>
      </c>
      <c r="C88" s="143">
        <v>441</v>
      </c>
      <c r="D88" s="143">
        <v>441</v>
      </c>
      <c r="E88" s="143">
        <v>441</v>
      </c>
      <c r="F88" s="143">
        <v>993</v>
      </c>
      <c r="G88" s="143">
        <v>993</v>
      </c>
      <c r="H88" s="143">
        <v>993</v>
      </c>
      <c r="I88" s="143">
        <v>993</v>
      </c>
      <c r="J88" s="143">
        <v>993</v>
      </c>
      <c r="K88" s="143">
        <v>993</v>
      </c>
      <c r="L88" s="143">
        <v>993</v>
      </c>
      <c r="M88" s="143">
        <v>993</v>
      </c>
      <c r="N88" s="143">
        <v>993</v>
      </c>
      <c r="O88" s="143">
        <v>993</v>
      </c>
      <c r="P88" s="143">
        <v>993</v>
      </c>
      <c r="Q88" s="143">
        <v>993</v>
      </c>
      <c r="R88" s="143">
        <v>617</v>
      </c>
      <c r="S88" s="143">
        <v>617</v>
      </c>
      <c r="T88" s="143">
        <v>617</v>
      </c>
      <c r="U88" s="143">
        <v>617</v>
      </c>
      <c r="V88" s="143">
        <v>617</v>
      </c>
      <c r="W88" s="143">
        <v>617</v>
      </c>
      <c r="X88" s="143">
        <v>617</v>
      </c>
      <c r="Y88" s="143">
        <v>617</v>
      </c>
      <c r="Z88" s="143">
        <v>617</v>
      </c>
      <c r="AA88" s="143">
        <v>617</v>
      </c>
      <c r="AB88" s="143">
        <v>617</v>
      </c>
      <c r="AC88" s="143">
        <v>617</v>
      </c>
      <c r="AD88" s="143">
        <v>0</v>
      </c>
      <c r="AE88" s="143">
        <v>0</v>
      </c>
      <c r="AF88" s="143">
        <v>0</v>
      </c>
      <c r="AG88" s="143">
        <v>0</v>
      </c>
      <c r="AH88" s="143">
        <v>0</v>
      </c>
      <c r="AI88" s="143">
        <v>0</v>
      </c>
      <c r="AJ88" s="143">
        <v>0</v>
      </c>
      <c r="AK88" s="143">
        <v>0</v>
      </c>
      <c r="AL88" s="143">
        <v>0</v>
      </c>
      <c r="AM88" s="143">
        <v>0</v>
      </c>
      <c r="AN88" s="143">
        <v>0</v>
      </c>
      <c r="AO88" s="143">
        <v>0</v>
      </c>
      <c r="AP88" s="143">
        <v>0</v>
      </c>
      <c r="AQ88" s="143">
        <v>0</v>
      </c>
      <c r="AR88" s="143">
        <v>0</v>
      </c>
      <c r="AS88" s="143">
        <v>0</v>
      </c>
      <c r="AT88" s="143">
        <v>0</v>
      </c>
      <c r="AU88" s="143">
        <v>0</v>
      </c>
      <c r="AV88" s="143">
        <v>0</v>
      </c>
      <c r="AW88" s="144">
        <v>0</v>
      </c>
      <c r="AX88" s="139"/>
    </row>
    <row r="89" spans="1:50" x14ac:dyDescent="0.2">
      <c r="A89" s="281"/>
      <c r="B89" s="52" t="s">
        <v>180</v>
      </c>
      <c r="C89" s="36">
        <f>C88/12</f>
        <v>36.75</v>
      </c>
      <c r="D89" s="36">
        <f t="shared" ref="D89:AO89" si="35">D88/12</f>
        <v>36.75</v>
      </c>
      <c r="E89" s="36">
        <f t="shared" si="35"/>
        <v>36.75</v>
      </c>
      <c r="F89" s="36">
        <f t="shared" si="35"/>
        <v>82.75</v>
      </c>
      <c r="G89" s="36">
        <f t="shared" si="35"/>
        <v>82.75</v>
      </c>
      <c r="H89" s="36">
        <f t="shared" si="35"/>
        <v>82.75</v>
      </c>
      <c r="I89" s="36">
        <f t="shared" si="35"/>
        <v>82.75</v>
      </c>
      <c r="J89" s="36">
        <f t="shared" si="35"/>
        <v>82.75</v>
      </c>
      <c r="K89" s="36">
        <f t="shared" si="35"/>
        <v>82.75</v>
      </c>
      <c r="L89" s="36">
        <f t="shared" si="35"/>
        <v>82.75</v>
      </c>
      <c r="M89" s="36">
        <f t="shared" si="35"/>
        <v>82.75</v>
      </c>
      <c r="N89" s="36">
        <f t="shared" si="35"/>
        <v>82.75</v>
      </c>
      <c r="O89" s="36">
        <f t="shared" si="35"/>
        <v>82.75</v>
      </c>
      <c r="P89" s="36">
        <f t="shared" si="35"/>
        <v>82.75</v>
      </c>
      <c r="Q89" s="36">
        <f t="shared" si="35"/>
        <v>82.75</v>
      </c>
      <c r="R89" s="36">
        <f t="shared" si="35"/>
        <v>51.416666666666664</v>
      </c>
      <c r="S89" s="36">
        <f t="shared" si="35"/>
        <v>51.416666666666664</v>
      </c>
      <c r="T89" s="36">
        <f t="shared" si="35"/>
        <v>51.416666666666664</v>
      </c>
      <c r="U89" s="36">
        <f t="shared" si="35"/>
        <v>51.416666666666664</v>
      </c>
      <c r="V89" s="36">
        <f t="shared" si="35"/>
        <v>51.416666666666664</v>
      </c>
      <c r="W89" s="36">
        <f t="shared" si="35"/>
        <v>51.416666666666664</v>
      </c>
      <c r="X89" s="36">
        <f t="shared" si="35"/>
        <v>51.416666666666664</v>
      </c>
      <c r="Y89" s="36">
        <f t="shared" si="35"/>
        <v>51.416666666666664</v>
      </c>
      <c r="Z89" s="36">
        <f t="shared" si="35"/>
        <v>51.416666666666664</v>
      </c>
      <c r="AA89" s="36">
        <f t="shared" si="35"/>
        <v>51.416666666666664</v>
      </c>
      <c r="AB89" s="36">
        <f t="shared" si="35"/>
        <v>51.416666666666664</v>
      </c>
      <c r="AC89" s="36">
        <f t="shared" si="35"/>
        <v>51.416666666666664</v>
      </c>
      <c r="AD89" s="36">
        <f t="shared" si="35"/>
        <v>0</v>
      </c>
      <c r="AE89" s="36">
        <f t="shared" si="35"/>
        <v>0</v>
      </c>
      <c r="AF89" s="36">
        <f t="shared" si="35"/>
        <v>0</v>
      </c>
      <c r="AG89" s="36">
        <f t="shared" si="35"/>
        <v>0</v>
      </c>
      <c r="AH89" s="36">
        <f t="shared" si="35"/>
        <v>0</v>
      </c>
      <c r="AI89" s="36">
        <f t="shared" si="35"/>
        <v>0</v>
      </c>
      <c r="AJ89" s="36">
        <f t="shared" si="35"/>
        <v>0</v>
      </c>
      <c r="AK89" s="36">
        <f t="shared" si="35"/>
        <v>0</v>
      </c>
      <c r="AL89" s="36">
        <f t="shared" si="35"/>
        <v>0</v>
      </c>
      <c r="AM89" s="36">
        <f t="shared" si="35"/>
        <v>0</v>
      </c>
      <c r="AN89" s="36">
        <f t="shared" si="35"/>
        <v>0</v>
      </c>
      <c r="AO89" s="36">
        <f t="shared" si="35"/>
        <v>0</v>
      </c>
      <c r="AP89" s="173">
        <f>AP88/7</f>
        <v>0</v>
      </c>
      <c r="AQ89" s="173">
        <f t="shared" ref="AQ89" si="36">AQ88/7</f>
        <v>0</v>
      </c>
      <c r="AR89" s="173">
        <f t="shared" ref="AR89" si="37">AR88/7</f>
        <v>0</v>
      </c>
      <c r="AS89" s="173">
        <f t="shared" ref="AS89" si="38">AS88/7</f>
        <v>0</v>
      </c>
      <c r="AT89" s="173">
        <f t="shared" ref="AT89" si="39">AT88/7</f>
        <v>0</v>
      </c>
      <c r="AU89" s="173">
        <f t="shared" ref="AU89" si="40">AU88/7</f>
        <v>0</v>
      </c>
      <c r="AV89" s="173">
        <f t="shared" ref="AV89:AW89" si="41">AV88/7</f>
        <v>0</v>
      </c>
      <c r="AW89" s="174">
        <f t="shared" si="41"/>
        <v>0</v>
      </c>
    </row>
    <row r="90" spans="1:50" x14ac:dyDescent="0.2">
      <c r="A90" s="281"/>
      <c r="B90" s="52" t="s">
        <v>133</v>
      </c>
      <c r="C90" s="152">
        <f t="shared" ref="C90:AW90" si="42">$D$25</f>
        <v>0.95</v>
      </c>
      <c r="D90" s="152">
        <f t="shared" si="42"/>
        <v>0.95</v>
      </c>
      <c r="E90" s="152">
        <f t="shared" si="42"/>
        <v>0.95</v>
      </c>
      <c r="F90" s="152">
        <f t="shared" si="42"/>
        <v>0.95</v>
      </c>
      <c r="G90" s="152">
        <f t="shared" si="42"/>
        <v>0.95</v>
      </c>
      <c r="H90" s="152">
        <f t="shared" si="42"/>
        <v>0.95</v>
      </c>
      <c r="I90" s="152">
        <f t="shared" si="42"/>
        <v>0.95</v>
      </c>
      <c r="J90" s="152">
        <f t="shared" si="42"/>
        <v>0.95</v>
      </c>
      <c r="K90" s="152">
        <f t="shared" si="42"/>
        <v>0.95</v>
      </c>
      <c r="L90" s="152">
        <f t="shared" si="42"/>
        <v>0.95</v>
      </c>
      <c r="M90" s="152">
        <f t="shared" si="42"/>
        <v>0.95</v>
      </c>
      <c r="N90" s="152">
        <f t="shared" si="42"/>
        <v>0.95</v>
      </c>
      <c r="O90" s="152">
        <f t="shared" si="42"/>
        <v>0.95</v>
      </c>
      <c r="P90" s="152">
        <f t="shared" si="42"/>
        <v>0.95</v>
      </c>
      <c r="Q90" s="152">
        <f t="shared" si="42"/>
        <v>0.95</v>
      </c>
      <c r="R90" s="152">
        <f t="shared" si="42"/>
        <v>0.95</v>
      </c>
      <c r="S90" s="152">
        <f t="shared" si="42"/>
        <v>0.95</v>
      </c>
      <c r="T90" s="152">
        <f t="shared" si="42"/>
        <v>0.95</v>
      </c>
      <c r="U90" s="152">
        <f t="shared" si="42"/>
        <v>0.95</v>
      </c>
      <c r="V90" s="152">
        <f t="shared" si="42"/>
        <v>0.95</v>
      </c>
      <c r="W90" s="152">
        <f t="shared" si="42"/>
        <v>0.95</v>
      </c>
      <c r="X90" s="152">
        <f t="shared" si="42"/>
        <v>0.95</v>
      </c>
      <c r="Y90" s="152">
        <f t="shared" si="42"/>
        <v>0.95</v>
      </c>
      <c r="Z90" s="152">
        <f t="shared" si="42"/>
        <v>0.95</v>
      </c>
      <c r="AA90" s="152">
        <f t="shared" si="42"/>
        <v>0.95</v>
      </c>
      <c r="AB90" s="152">
        <f t="shared" si="42"/>
        <v>0.95</v>
      </c>
      <c r="AC90" s="152">
        <f t="shared" si="42"/>
        <v>0.95</v>
      </c>
      <c r="AD90" s="152">
        <f t="shared" si="42"/>
        <v>0.95</v>
      </c>
      <c r="AE90" s="152">
        <f t="shared" si="42"/>
        <v>0.95</v>
      </c>
      <c r="AF90" s="152">
        <f t="shared" si="42"/>
        <v>0.95</v>
      </c>
      <c r="AG90" s="152">
        <f t="shared" si="42"/>
        <v>0.95</v>
      </c>
      <c r="AH90" s="152">
        <f t="shared" si="42"/>
        <v>0.95</v>
      </c>
      <c r="AI90" s="152">
        <f t="shared" si="42"/>
        <v>0.95</v>
      </c>
      <c r="AJ90" s="152">
        <f t="shared" si="42"/>
        <v>0.95</v>
      </c>
      <c r="AK90" s="152">
        <f t="shared" si="42"/>
        <v>0.95</v>
      </c>
      <c r="AL90" s="152">
        <f t="shared" si="42"/>
        <v>0.95</v>
      </c>
      <c r="AM90" s="152">
        <f t="shared" si="42"/>
        <v>0.95</v>
      </c>
      <c r="AN90" s="152">
        <f t="shared" si="42"/>
        <v>0.95</v>
      </c>
      <c r="AO90" s="152">
        <f t="shared" si="42"/>
        <v>0.95</v>
      </c>
      <c r="AP90" s="152">
        <f t="shared" si="42"/>
        <v>0.95</v>
      </c>
      <c r="AQ90" s="152">
        <f t="shared" si="42"/>
        <v>0.95</v>
      </c>
      <c r="AR90" s="152">
        <f t="shared" si="42"/>
        <v>0.95</v>
      </c>
      <c r="AS90" s="152">
        <f t="shared" si="42"/>
        <v>0.95</v>
      </c>
      <c r="AT90" s="152">
        <f t="shared" si="42"/>
        <v>0.95</v>
      </c>
      <c r="AU90" s="152">
        <f t="shared" si="42"/>
        <v>0.95</v>
      </c>
      <c r="AV90" s="152">
        <f t="shared" si="42"/>
        <v>0.95</v>
      </c>
      <c r="AW90" s="153">
        <f t="shared" si="42"/>
        <v>0.95</v>
      </c>
      <c r="AX90" s="127"/>
    </row>
    <row r="91" spans="1:50" ht="17" thickBot="1" x14ac:dyDescent="0.25">
      <c r="A91" s="282"/>
      <c r="B91" s="247" t="s">
        <v>20</v>
      </c>
      <c r="C91" s="118">
        <f>SUM(C87,C89)*(C90)</f>
        <v>76.474999999999994</v>
      </c>
      <c r="D91" s="118">
        <f t="shared" ref="D91:AW91" si="43">SUM(D87,D89)*(D90)</f>
        <v>76.474999999999994</v>
      </c>
      <c r="E91" s="118">
        <f t="shared" si="43"/>
        <v>76.474999999999994</v>
      </c>
      <c r="F91" s="118">
        <f t="shared" si="43"/>
        <v>136.40416666666667</v>
      </c>
      <c r="G91" s="118">
        <f t="shared" si="43"/>
        <v>136.40416666666667</v>
      </c>
      <c r="H91" s="118">
        <f t="shared" si="43"/>
        <v>136.40416666666667</v>
      </c>
      <c r="I91" s="118">
        <f t="shared" si="43"/>
        <v>136.40416666666667</v>
      </c>
      <c r="J91" s="118">
        <f t="shared" si="43"/>
        <v>136.40416666666667</v>
      </c>
      <c r="K91" s="118">
        <f t="shared" si="43"/>
        <v>136.40416666666667</v>
      </c>
      <c r="L91" s="118">
        <f t="shared" si="43"/>
        <v>136.40416666666667</v>
      </c>
      <c r="M91" s="118">
        <f t="shared" si="43"/>
        <v>136.40416666666667</v>
      </c>
      <c r="N91" s="118">
        <f t="shared" si="43"/>
        <v>136.40416666666667</v>
      </c>
      <c r="O91" s="118">
        <f t="shared" si="43"/>
        <v>136.40416666666667</v>
      </c>
      <c r="P91" s="118">
        <f t="shared" si="43"/>
        <v>136.40416666666667</v>
      </c>
      <c r="Q91" s="118">
        <f t="shared" si="43"/>
        <v>136.40416666666667</v>
      </c>
      <c r="R91" s="118">
        <f t="shared" si="43"/>
        <v>235.99583333333331</v>
      </c>
      <c r="S91" s="118">
        <f t="shared" si="43"/>
        <v>235.99583333333331</v>
      </c>
      <c r="T91" s="118">
        <f t="shared" si="43"/>
        <v>235.99583333333331</v>
      </c>
      <c r="U91" s="118">
        <f t="shared" si="43"/>
        <v>235.99583333333331</v>
      </c>
      <c r="V91" s="118">
        <f t="shared" si="43"/>
        <v>235.99583333333331</v>
      </c>
      <c r="W91" s="118">
        <f t="shared" si="43"/>
        <v>235.99583333333331</v>
      </c>
      <c r="X91" s="118">
        <f t="shared" si="43"/>
        <v>235.99583333333331</v>
      </c>
      <c r="Y91" s="118">
        <f t="shared" si="43"/>
        <v>235.99583333333331</v>
      </c>
      <c r="Z91" s="118">
        <f t="shared" si="43"/>
        <v>235.99583333333331</v>
      </c>
      <c r="AA91" s="118">
        <f t="shared" si="43"/>
        <v>235.99583333333331</v>
      </c>
      <c r="AB91" s="118">
        <f t="shared" si="43"/>
        <v>235.99583333333331</v>
      </c>
      <c r="AC91" s="118">
        <f t="shared" si="43"/>
        <v>235.99583333333331</v>
      </c>
      <c r="AD91" s="118">
        <f t="shared" si="43"/>
        <v>157.77916666666667</v>
      </c>
      <c r="AE91" s="118">
        <f t="shared" si="43"/>
        <v>157.77916666666667</v>
      </c>
      <c r="AF91" s="118">
        <f t="shared" si="43"/>
        <v>157.77916666666667</v>
      </c>
      <c r="AG91" s="118">
        <f t="shared" si="43"/>
        <v>157.77916666666667</v>
      </c>
      <c r="AH91" s="118">
        <f t="shared" si="43"/>
        <v>157.77916666666667</v>
      </c>
      <c r="AI91" s="118">
        <f t="shared" si="43"/>
        <v>157.77916666666667</v>
      </c>
      <c r="AJ91" s="118">
        <f t="shared" si="43"/>
        <v>157.77916666666667</v>
      </c>
      <c r="AK91" s="118">
        <f t="shared" si="43"/>
        <v>157.77916666666667</v>
      </c>
      <c r="AL91" s="118">
        <f t="shared" si="43"/>
        <v>157.77916666666667</v>
      </c>
      <c r="AM91" s="118">
        <f t="shared" si="43"/>
        <v>157.77916666666667</v>
      </c>
      <c r="AN91" s="118">
        <f t="shared" si="43"/>
        <v>157.77916666666667</v>
      </c>
      <c r="AO91" s="118">
        <f t="shared" si="43"/>
        <v>157.77916666666667</v>
      </c>
      <c r="AP91" s="118">
        <f t="shared" si="43"/>
        <v>228.35624999999999</v>
      </c>
      <c r="AQ91" s="118">
        <f t="shared" si="43"/>
        <v>228.35624999999999</v>
      </c>
      <c r="AR91" s="118">
        <f t="shared" si="43"/>
        <v>228.35624999999999</v>
      </c>
      <c r="AS91" s="118">
        <f t="shared" si="43"/>
        <v>228.35624999999999</v>
      </c>
      <c r="AT91" s="118">
        <f t="shared" si="43"/>
        <v>228.35624999999999</v>
      </c>
      <c r="AU91" s="118">
        <f t="shared" si="43"/>
        <v>228.35624999999999</v>
      </c>
      <c r="AV91" s="118">
        <f t="shared" si="43"/>
        <v>228.35624999999999</v>
      </c>
      <c r="AW91" s="119">
        <f t="shared" si="43"/>
        <v>228.35624999999999</v>
      </c>
    </row>
    <row r="92" spans="1:50" x14ac:dyDescent="0.2">
      <c r="A92" s="280" t="s">
        <v>187</v>
      </c>
      <c r="B92" s="243" t="s">
        <v>21</v>
      </c>
      <c r="C92" s="100">
        <v>1162</v>
      </c>
      <c r="D92" s="100">
        <v>911</v>
      </c>
      <c r="E92" s="100">
        <v>655</v>
      </c>
      <c r="F92" s="100">
        <v>711</v>
      </c>
      <c r="G92" s="100">
        <v>958</v>
      </c>
      <c r="H92" s="100">
        <v>903</v>
      </c>
      <c r="I92" s="100">
        <v>870</v>
      </c>
      <c r="J92" s="100">
        <v>905</v>
      </c>
      <c r="K92" s="100">
        <v>805</v>
      </c>
      <c r="L92" s="100">
        <v>934</v>
      </c>
      <c r="M92" s="100">
        <v>1056</v>
      </c>
      <c r="N92" s="100">
        <v>1135</v>
      </c>
      <c r="O92" s="100">
        <v>1514</v>
      </c>
      <c r="P92" s="100">
        <v>2244</v>
      </c>
      <c r="Q92" s="100">
        <v>631</v>
      </c>
      <c r="R92" s="255">
        <v>543</v>
      </c>
      <c r="S92" s="255">
        <v>846</v>
      </c>
      <c r="T92" s="255">
        <v>946</v>
      </c>
      <c r="U92" s="255">
        <v>1841</v>
      </c>
      <c r="V92" s="255">
        <v>2144</v>
      </c>
      <c r="W92" s="255">
        <v>3303</v>
      </c>
      <c r="X92" s="255">
        <v>2560</v>
      </c>
      <c r="Y92" s="255">
        <v>1709</v>
      </c>
      <c r="Z92" s="255">
        <v>3124</v>
      </c>
      <c r="AA92" s="255">
        <v>1606</v>
      </c>
      <c r="AB92" s="255">
        <v>753</v>
      </c>
      <c r="AC92" s="255">
        <v>664</v>
      </c>
      <c r="AD92" s="255">
        <v>846</v>
      </c>
      <c r="AE92" s="255">
        <v>710</v>
      </c>
      <c r="AF92" s="255">
        <v>659</v>
      </c>
      <c r="AG92" s="255">
        <v>393</v>
      </c>
      <c r="AH92" s="255">
        <v>39</v>
      </c>
      <c r="AI92" s="255">
        <v>61</v>
      </c>
      <c r="AJ92" s="255">
        <v>103</v>
      </c>
      <c r="AK92" s="255">
        <v>166</v>
      </c>
      <c r="AL92" s="255">
        <v>116</v>
      </c>
      <c r="AM92" s="255">
        <v>565</v>
      </c>
      <c r="AN92" s="255">
        <v>492</v>
      </c>
      <c r="AO92" s="255">
        <v>300</v>
      </c>
      <c r="AP92" s="255">
        <v>73</v>
      </c>
      <c r="AQ92" s="255">
        <v>310</v>
      </c>
      <c r="AR92" s="255">
        <v>414</v>
      </c>
      <c r="AS92" s="255">
        <v>432</v>
      </c>
      <c r="AT92" s="255">
        <v>323</v>
      </c>
      <c r="AU92" s="255">
        <v>169</v>
      </c>
      <c r="AV92" s="256">
        <v>89</v>
      </c>
      <c r="AW92" s="246"/>
      <c r="AX92" s="139"/>
    </row>
    <row r="93" spans="1:50" x14ac:dyDescent="0.2">
      <c r="A93" s="281"/>
      <c r="B93" s="251" t="s">
        <v>190</v>
      </c>
      <c r="C93" s="252">
        <f>SUM(C79,C82,C85,C91)</f>
        <v>290.625</v>
      </c>
      <c r="D93" s="252">
        <f t="shared" ref="D93:AW93" si="44">SUM(D79,D82,D85,D91)</f>
        <v>251.57500000000002</v>
      </c>
      <c r="E93" s="252">
        <f t="shared" si="44"/>
        <v>209.72500000000002</v>
      </c>
      <c r="F93" s="252">
        <f t="shared" si="44"/>
        <v>270.30416666666667</v>
      </c>
      <c r="G93" s="252">
        <f t="shared" si="44"/>
        <v>315.30416666666667</v>
      </c>
      <c r="H93" s="252">
        <f t="shared" si="44"/>
        <v>304.60416666666669</v>
      </c>
      <c r="I93" s="252">
        <f t="shared" si="44"/>
        <v>299.20416666666665</v>
      </c>
      <c r="J93" s="252">
        <f t="shared" si="44"/>
        <v>313.45416666666665</v>
      </c>
      <c r="K93" s="252">
        <f t="shared" si="44"/>
        <v>290.05416666666667</v>
      </c>
      <c r="L93" s="252">
        <f t="shared" si="44"/>
        <v>312.25416666666672</v>
      </c>
      <c r="M93" s="252">
        <f t="shared" si="44"/>
        <v>330.9041666666667</v>
      </c>
      <c r="N93" s="252">
        <f t="shared" si="44"/>
        <v>355.75416666666672</v>
      </c>
      <c r="O93" s="252">
        <f t="shared" si="44"/>
        <v>442.70416666666665</v>
      </c>
      <c r="P93" s="252">
        <f t="shared" si="44"/>
        <v>540.80416666666679</v>
      </c>
      <c r="Q93" s="252">
        <f t="shared" si="44"/>
        <v>256.85416666666669</v>
      </c>
      <c r="R93" s="253">
        <f t="shared" si="44"/>
        <v>337.44583333333333</v>
      </c>
      <c r="S93" s="253">
        <f t="shared" si="44"/>
        <v>404.54583333333335</v>
      </c>
      <c r="T93" s="253">
        <f t="shared" si="44"/>
        <v>423.64583333333337</v>
      </c>
      <c r="U93" s="253">
        <f t="shared" si="44"/>
        <v>634.99583333333328</v>
      </c>
      <c r="V93" s="253">
        <f t="shared" si="44"/>
        <v>703.24583333333328</v>
      </c>
      <c r="W93" s="253">
        <f t="shared" si="44"/>
        <v>982.04583333333335</v>
      </c>
      <c r="X93" s="253">
        <f t="shared" si="44"/>
        <v>824.3458333333333</v>
      </c>
      <c r="Y93" s="253">
        <f t="shared" si="44"/>
        <v>620.04583333333335</v>
      </c>
      <c r="Z93" s="253">
        <f t="shared" si="44"/>
        <v>907.69583333333333</v>
      </c>
      <c r="AA93" s="253">
        <f t="shared" si="44"/>
        <v>570.3458333333333</v>
      </c>
      <c r="AB93" s="253">
        <f t="shared" si="44"/>
        <v>377.49583333333328</v>
      </c>
      <c r="AC93" s="253">
        <f t="shared" si="44"/>
        <v>359.69583333333333</v>
      </c>
      <c r="AD93" s="253">
        <f t="shared" si="44"/>
        <v>302.22916666666669</v>
      </c>
      <c r="AE93" s="253">
        <f t="shared" si="44"/>
        <v>282.67916666666667</v>
      </c>
      <c r="AF93" s="253">
        <f t="shared" si="44"/>
        <v>276.37916666666672</v>
      </c>
      <c r="AG93" s="253">
        <f t="shared" si="44"/>
        <v>224.7791666666667</v>
      </c>
      <c r="AH93" s="253">
        <f t="shared" si="44"/>
        <v>164.12916666666666</v>
      </c>
      <c r="AI93" s="253">
        <f t="shared" si="44"/>
        <v>167.77916666666667</v>
      </c>
      <c r="AJ93" s="253">
        <f t="shared" si="44"/>
        <v>174.67916666666667</v>
      </c>
      <c r="AK93" s="253">
        <f t="shared" si="44"/>
        <v>187.82916666666668</v>
      </c>
      <c r="AL93" s="253">
        <f t="shared" si="44"/>
        <v>176.47916666666669</v>
      </c>
      <c r="AM93" s="253">
        <f t="shared" si="44"/>
        <v>260.17916666666667</v>
      </c>
      <c r="AN93" s="253">
        <f t="shared" si="44"/>
        <v>246.82916666666668</v>
      </c>
      <c r="AO93" s="253">
        <f t="shared" si="44"/>
        <v>209.47916666666669</v>
      </c>
      <c r="AP93" s="253">
        <f t="shared" si="44"/>
        <v>239.55624999999998</v>
      </c>
      <c r="AQ93" s="253">
        <f t="shared" si="44"/>
        <v>277.65625</v>
      </c>
      <c r="AR93" s="253">
        <f t="shared" si="44"/>
        <v>293.90625</v>
      </c>
      <c r="AS93" s="253">
        <f t="shared" si="44"/>
        <v>301.40625</v>
      </c>
      <c r="AT93" s="253">
        <f t="shared" si="44"/>
        <v>280.90625</v>
      </c>
      <c r="AU93" s="253">
        <f t="shared" si="44"/>
        <v>258.25624999999997</v>
      </c>
      <c r="AV93" s="254">
        <f t="shared" si="44"/>
        <v>245.20624999999998</v>
      </c>
      <c r="AW93" s="254">
        <f t="shared" si="44"/>
        <v>228.35624999999999</v>
      </c>
      <c r="AX93" s="139"/>
    </row>
    <row r="94" spans="1:50" ht="17" thickBot="1" x14ac:dyDescent="0.25">
      <c r="A94" s="283"/>
      <c r="B94" s="257" t="s">
        <v>71</v>
      </c>
      <c r="C94" s="63">
        <f>C93+C73</f>
        <v>3291.625</v>
      </c>
      <c r="D94" s="63">
        <f t="shared" ref="D94:AW94" si="45">D93+D73</f>
        <v>3802.3442307692308</v>
      </c>
      <c r="E94" s="63">
        <f t="shared" si="45"/>
        <v>3499.8019230769228</v>
      </c>
      <c r="F94" s="63">
        <f t="shared" si="45"/>
        <v>2347.1503205128211</v>
      </c>
      <c r="G94" s="63">
        <f t="shared" si="45"/>
        <v>2294.8426282051282</v>
      </c>
      <c r="H94" s="63">
        <f t="shared" si="45"/>
        <v>3189.2195512820513</v>
      </c>
      <c r="I94" s="63">
        <f t="shared" si="45"/>
        <v>3706.7426282051283</v>
      </c>
      <c r="J94" s="63">
        <f t="shared" si="45"/>
        <v>4479.3772435897436</v>
      </c>
      <c r="K94" s="63">
        <f t="shared" si="45"/>
        <v>4100.2849358974363</v>
      </c>
      <c r="L94" s="63">
        <f t="shared" si="45"/>
        <v>3822.0233974358971</v>
      </c>
      <c r="M94" s="63">
        <f t="shared" si="45"/>
        <v>4413.2118589743586</v>
      </c>
      <c r="N94" s="63">
        <f t="shared" si="45"/>
        <v>4818.7541666666666</v>
      </c>
      <c r="O94" s="63">
        <f t="shared" si="45"/>
        <v>5620.396474358974</v>
      </c>
      <c r="P94" s="63">
        <f t="shared" si="45"/>
        <v>6112.188782051282</v>
      </c>
      <c r="Q94" s="63">
        <f t="shared" si="45"/>
        <v>4517.1618589743593</v>
      </c>
      <c r="R94" s="63">
        <f t="shared" si="45"/>
        <v>4406.9842948717951</v>
      </c>
      <c r="S94" s="63">
        <f t="shared" si="45"/>
        <v>6315.6227564102564</v>
      </c>
      <c r="T94" s="63">
        <f t="shared" si="45"/>
        <v>10265.491987179488</v>
      </c>
      <c r="U94" s="63">
        <f t="shared" si="45"/>
        <v>12378.765064102563</v>
      </c>
      <c r="V94" s="63">
        <f t="shared" si="45"/>
        <v>17523.553525641026</v>
      </c>
      <c r="W94" s="63">
        <f t="shared" si="45"/>
        <v>14250.045833333334</v>
      </c>
      <c r="X94" s="63">
        <f t="shared" si="45"/>
        <v>11221.961217948718</v>
      </c>
      <c r="Y94" s="63">
        <f t="shared" si="45"/>
        <v>7057.0458333333336</v>
      </c>
      <c r="Z94" s="63">
        <f t="shared" si="45"/>
        <v>4791.1573717948722</v>
      </c>
      <c r="AA94" s="63">
        <f t="shared" si="45"/>
        <v>3385.7304487179485</v>
      </c>
      <c r="AB94" s="63">
        <f t="shared" si="45"/>
        <v>2771.9573717948715</v>
      </c>
      <c r="AC94" s="63">
        <f t="shared" si="45"/>
        <v>2516.7727564102561</v>
      </c>
      <c r="AD94" s="63">
        <f t="shared" si="45"/>
        <v>1790.3060897435898</v>
      </c>
      <c r="AE94" s="63">
        <f t="shared" si="45"/>
        <v>1972.3714743589744</v>
      </c>
      <c r="AF94" s="63">
        <f t="shared" si="45"/>
        <v>1666.0560897435898</v>
      </c>
      <c r="AG94" s="63">
        <f t="shared" si="45"/>
        <v>480.28685897435901</v>
      </c>
      <c r="AH94" s="63">
        <f t="shared" si="45"/>
        <v>397.96378205128207</v>
      </c>
      <c r="AI94" s="63">
        <f t="shared" si="45"/>
        <v>429.33685897435896</v>
      </c>
      <c r="AJ94" s="63">
        <f t="shared" si="45"/>
        <v>632.64070512820513</v>
      </c>
      <c r="AK94" s="63">
        <f t="shared" si="45"/>
        <v>918.07916666666665</v>
      </c>
      <c r="AL94" s="63">
        <f t="shared" si="45"/>
        <v>1303.3599358974359</v>
      </c>
      <c r="AM94" s="63">
        <f t="shared" si="45"/>
        <v>1807.833012820513</v>
      </c>
      <c r="AN94" s="63">
        <f t="shared" si="45"/>
        <v>2049.3830128205132</v>
      </c>
      <c r="AO94" s="63">
        <f t="shared" si="45"/>
        <v>2171.1483974358971</v>
      </c>
      <c r="AP94" s="63">
        <f t="shared" si="45"/>
        <v>2147.325480769231</v>
      </c>
      <c r="AQ94" s="63">
        <f t="shared" si="45"/>
        <v>3798.6062499999998</v>
      </c>
      <c r="AR94" s="63">
        <f t="shared" si="45"/>
        <v>6840.6600961538461</v>
      </c>
      <c r="AS94" s="63">
        <f t="shared" si="45"/>
        <v>8067.15625</v>
      </c>
      <c r="AT94" s="63">
        <f t="shared" si="45"/>
        <v>7403.40625</v>
      </c>
      <c r="AU94" s="63">
        <f t="shared" si="45"/>
        <v>8409.8677884615372</v>
      </c>
      <c r="AV94" s="63">
        <f t="shared" si="45"/>
        <v>9956.5408653846152</v>
      </c>
      <c r="AW94" s="63">
        <f t="shared" si="45"/>
        <v>10291.979326923078</v>
      </c>
    </row>
    <row r="95" spans="1:50" ht="17" thickBot="1" x14ac:dyDescent="0.25">
      <c r="B95" s="46"/>
    </row>
    <row r="96" spans="1:50" ht="17" thickBot="1" x14ac:dyDescent="0.25">
      <c r="A96" s="20"/>
      <c r="B96" s="45" t="s">
        <v>22</v>
      </c>
      <c r="C96" s="21">
        <v>43009</v>
      </c>
      <c r="D96" s="21">
        <v>43040</v>
      </c>
      <c r="E96" s="21">
        <v>43070</v>
      </c>
      <c r="F96" s="21">
        <v>43101</v>
      </c>
      <c r="G96" s="21">
        <v>43132</v>
      </c>
      <c r="H96" s="21">
        <v>43160</v>
      </c>
      <c r="I96" s="21">
        <v>43191</v>
      </c>
      <c r="J96" s="21">
        <v>43221</v>
      </c>
      <c r="K96" s="21">
        <v>43252</v>
      </c>
      <c r="L96" s="21">
        <v>43282</v>
      </c>
      <c r="M96" s="21">
        <v>43313</v>
      </c>
      <c r="N96" s="21">
        <v>43344</v>
      </c>
      <c r="O96" s="21">
        <v>43374</v>
      </c>
      <c r="P96" s="21">
        <v>43405</v>
      </c>
      <c r="Q96" s="21">
        <v>43435</v>
      </c>
      <c r="R96" s="21">
        <v>43466</v>
      </c>
      <c r="S96" s="21">
        <v>43497</v>
      </c>
      <c r="T96" s="21">
        <v>43525</v>
      </c>
      <c r="U96" s="21">
        <v>43556</v>
      </c>
      <c r="V96" s="21">
        <v>43586</v>
      </c>
      <c r="W96" s="21">
        <v>43617</v>
      </c>
      <c r="X96" s="21">
        <v>43647</v>
      </c>
      <c r="Y96" s="21">
        <v>43678</v>
      </c>
      <c r="Z96" s="21">
        <v>43709</v>
      </c>
      <c r="AA96" s="21">
        <v>43739</v>
      </c>
      <c r="AB96" s="21">
        <v>43770</v>
      </c>
      <c r="AC96" s="21">
        <v>43800</v>
      </c>
      <c r="AD96" s="21">
        <v>43831</v>
      </c>
      <c r="AE96" s="21">
        <v>43862</v>
      </c>
      <c r="AF96" s="21">
        <v>43891</v>
      </c>
      <c r="AG96" s="21">
        <v>43922</v>
      </c>
      <c r="AH96" s="21">
        <v>43952</v>
      </c>
      <c r="AI96" s="21">
        <v>43983</v>
      </c>
      <c r="AJ96" s="21">
        <v>44013</v>
      </c>
      <c r="AK96" s="21">
        <v>44044</v>
      </c>
      <c r="AL96" s="21">
        <v>44075</v>
      </c>
      <c r="AM96" s="21">
        <v>44105</v>
      </c>
      <c r="AN96" s="21">
        <v>44136</v>
      </c>
      <c r="AO96" s="21">
        <v>44166</v>
      </c>
      <c r="AP96" s="21">
        <v>44197</v>
      </c>
      <c r="AQ96" s="21">
        <v>44228</v>
      </c>
      <c r="AR96" s="21">
        <v>44256</v>
      </c>
      <c r="AS96" s="21">
        <v>44287</v>
      </c>
      <c r="AT96" s="21">
        <v>44317</v>
      </c>
      <c r="AU96" s="21">
        <v>44348</v>
      </c>
      <c r="AV96" s="190">
        <v>44378</v>
      </c>
      <c r="AW96" s="191">
        <v>44409</v>
      </c>
    </row>
    <row r="97" spans="1:70" ht="17" thickBot="1" x14ac:dyDescent="0.25">
      <c r="A97" s="22"/>
      <c r="B97" s="230" t="s">
        <v>8</v>
      </c>
      <c r="C97" s="23"/>
      <c r="D97" s="23"/>
      <c r="E97" s="23"/>
      <c r="F97" s="23"/>
      <c r="G97" s="23"/>
      <c r="H97" s="23"/>
      <c r="I97" s="23"/>
      <c r="J97" s="23"/>
      <c r="K97" s="23"/>
      <c r="L97" s="23"/>
      <c r="M97" s="23"/>
      <c r="N97" s="23"/>
      <c r="O97" s="23"/>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192"/>
      <c r="AW97" s="231"/>
    </row>
    <row r="98" spans="1:70" x14ac:dyDescent="0.2">
      <c r="A98" s="280" t="s">
        <v>27</v>
      </c>
      <c r="B98" s="223" t="s">
        <v>55</v>
      </c>
      <c r="C98" s="28">
        <v>2341</v>
      </c>
      <c r="D98" s="28">
        <v>3517</v>
      </c>
      <c r="E98" s="28">
        <v>4791</v>
      </c>
      <c r="F98" s="28">
        <v>2917</v>
      </c>
      <c r="G98" s="28">
        <v>2854</v>
      </c>
      <c r="H98" s="28">
        <v>4272</v>
      </c>
      <c r="I98" s="28">
        <v>4485</v>
      </c>
      <c r="J98" s="28">
        <v>4090</v>
      </c>
      <c r="K98" s="28">
        <v>4111</v>
      </c>
      <c r="L98" s="28">
        <v>3843</v>
      </c>
      <c r="M98" s="28">
        <v>5535</v>
      </c>
      <c r="N98" s="28">
        <v>7645</v>
      </c>
      <c r="O98" s="28">
        <v>11375</v>
      </c>
      <c r="P98" s="28">
        <v>12306</v>
      </c>
      <c r="Q98" s="28">
        <v>14748</v>
      </c>
      <c r="R98" s="28">
        <v>12221</v>
      </c>
      <c r="S98" s="28">
        <v>16004</v>
      </c>
      <c r="T98" s="28">
        <v>23904</v>
      </c>
      <c r="U98" s="28">
        <v>24336</v>
      </c>
      <c r="V98" s="28">
        <v>34164</v>
      </c>
      <c r="W98" s="28">
        <v>18036</v>
      </c>
      <c r="X98" s="28">
        <v>10039</v>
      </c>
      <c r="Y98" s="28">
        <v>5329</v>
      </c>
      <c r="Z98" s="28">
        <v>2771</v>
      </c>
      <c r="AA98" s="28">
        <v>2526</v>
      </c>
      <c r="AB98" s="28">
        <v>2371</v>
      </c>
      <c r="AC98" s="28">
        <v>2042</v>
      </c>
      <c r="AD98" s="28">
        <v>1036</v>
      </c>
      <c r="AE98" s="28">
        <v>899</v>
      </c>
      <c r="AF98" s="28">
        <v>411</v>
      </c>
      <c r="AG98" s="28">
        <v>0</v>
      </c>
      <c r="AH98" s="28">
        <v>2</v>
      </c>
      <c r="AI98" s="28">
        <v>17</v>
      </c>
      <c r="AJ98" s="28">
        <v>11</v>
      </c>
      <c r="AK98" s="28">
        <v>28</v>
      </c>
      <c r="AL98" s="28">
        <v>24</v>
      </c>
      <c r="AM98" s="28">
        <v>18</v>
      </c>
      <c r="AN98" s="28">
        <v>10</v>
      </c>
      <c r="AO98" s="28">
        <v>18</v>
      </c>
      <c r="AP98" s="28">
        <v>174</v>
      </c>
      <c r="AQ98" s="28">
        <v>1385</v>
      </c>
      <c r="AR98" s="28">
        <v>4890</v>
      </c>
      <c r="AS98" s="28">
        <v>3587</v>
      </c>
      <c r="AT98" s="28">
        <v>3023</v>
      </c>
      <c r="AU98" s="28">
        <v>5890</v>
      </c>
      <c r="AV98" s="224">
        <v>12552</v>
      </c>
      <c r="AW98" s="92">
        <v>10175</v>
      </c>
    </row>
    <row r="99" spans="1:70" x14ac:dyDescent="0.2">
      <c r="A99" s="281"/>
      <c r="B99" s="49" t="s">
        <v>56</v>
      </c>
      <c r="C99" s="29">
        <v>0</v>
      </c>
      <c r="D99" s="29">
        <v>0</v>
      </c>
      <c r="E99" s="29">
        <v>0</v>
      </c>
      <c r="F99" s="29">
        <v>0</v>
      </c>
      <c r="G99" s="29">
        <v>0</v>
      </c>
      <c r="H99" s="29">
        <v>0</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128</v>
      </c>
      <c r="AG99" s="29">
        <v>79</v>
      </c>
      <c r="AH99" s="29">
        <v>92</v>
      </c>
      <c r="AI99" s="29">
        <v>104</v>
      </c>
      <c r="AJ99" s="29">
        <v>211</v>
      </c>
      <c r="AK99" s="29">
        <v>443</v>
      </c>
      <c r="AL99" s="29">
        <v>481</v>
      </c>
      <c r="AM99" s="29">
        <v>790</v>
      </c>
      <c r="AN99" s="29">
        <v>878</v>
      </c>
      <c r="AO99" s="29">
        <v>736</v>
      </c>
      <c r="AP99" s="29">
        <v>798</v>
      </c>
      <c r="AQ99" s="29">
        <v>2408</v>
      </c>
      <c r="AR99" s="29">
        <v>6790</v>
      </c>
      <c r="AS99" s="29">
        <v>4773</v>
      </c>
      <c r="AT99" s="29">
        <v>2011</v>
      </c>
      <c r="AU99" s="29">
        <v>1972</v>
      </c>
      <c r="AV99" s="206">
        <v>2928</v>
      </c>
      <c r="AW99" s="93">
        <v>7135</v>
      </c>
    </row>
    <row r="100" spans="1:70" x14ac:dyDescent="0.2">
      <c r="A100" s="281"/>
      <c r="B100" s="49" t="s">
        <v>59</v>
      </c>
      <c r="C100" s="29">
        <v>1054</v>
      </c>
      <c r="D100" s="29">
        <v>1080</v>
      </c>
      <c r="E100" s="29">
        <v>1676</v>
      </c>
      <c r="F100" s="29">
        <v>968</v>
      </c>
      <c r="G100" s="29">
        <v>1063</v>
      </c>
      <c r="H100" s="29">
        <v>1422</v>
      </c>
      <c r="I100" s="29">
        <v>1473</v>
      </c>
      <c r="J100" s="29">
        <v>1278</v>
      </c>
      <c r="K100" s="29">
        <v>710</v>
      </c>
      <c r="L100" s="29">
        <v>596</v>
      </c>
      <c r="M100" s="29">
        <v>404</v>
      </c>
      <c r="N100" s="29">
        <v>461</v>
      </c>
      <c r="O100" s="29">
        <v>611</v>
      </c>
      <c r="P100" s="29">
        <v>845</v>
      </c>
      <c r="Q100" s="29">
        <v>696</v>
      </c>
      <c r="R100" s="29">
        <v>681</v>
      </c>
      <c r="S100" s="29">
        <v>447</v>
      </c>
      <c r="T100" s="29">
        <v>348</v>
      </c>
      <c r="U100" s="29">
        <v>222</v>
      </c>
      <c r="V100" s="29">
        <v>188</v>
      </c>
      <c r="W100" s="29">
        <v>165</v>
      </c>
      <c r="X100" s="29">
        <v>100</v>
      </c>
      <c r="Y100" s="29">
        <v>51</v>
      </c>
      <c r="Z100" s="29">
        <v>98</v>
      </c>
      <c r="AA100" s="29">
        <v>80</v>
      </c>
      <c r="AB100" s="29">
        <v>54</v>
      </c>
      <c r="AC100" s="29">
        <v>24</v>
      </c>
      <c r="AD100" s="29">
        <v>49</v>
      </c>
      <c r="AE100" s="29">
        <v>18</v>
      </c>
      <c r="AF100" s="29">
        <v>15</v>
      </c>
      <c r="AG100" s="29">
        <v>0</v>
      </c>
      <c r="AH100" s="29">
        <v>0</v>
      </c>
      <c r="AI100" s="29">
        <v>0</v>
      </c>
      <c r="AJ100" s="29">
        <v>2</v>
      </c>
      <c r="AK100" s="29">
        <v>0</v>
      </c>
      <c r="AL100" s="29">
        <v>2</v>
      </c>
      <c r="AM100" s="29">
        <v>6</v>
      </c>
      <c r="AN100" s="29">
        <v>7</v>
      </c>
      <c r="AO100" s="29">
        <v>2</v>
      </c>
      <c r="AP100" s="29">
        <v>6</v>
      </c>
      <c r="AQ100" s="29">
        <v>18</v>
      </c>
      <c r="AR100" s="29">
        <v>38</v>
      </c>
      <c r="AS100" s="29">
        <v>159</v>
      </c>
      <c r="AT100" s="29">
        <v>485</v>
      </c>
      <c r="AU100" s="29">
        <v>654</v>
      </c>
      <c r="AV100" s="130">
        <v>606</v>
      </c>
      <c r="AW100" s="94">
        <v>697</v>
      </c>
      <c r="BP100" s="44"/>
    </row>
    <row r="101" spans="1:70" x14ac:dyDescent="0.2">
      <c r="A101" s="281"/>
      <c r="B101" s="49" t="s">
        <v>122</v>
      </c>
      <c r="C101" s="150">
        <f t="shared" ref="C101:AE101" si="46">$D$12</f>
        <v>0.35</v>
      </c>
      <c r="D101" s="150">
        <f t="shared" si="46"/>
        <v>0.35</v>
      </c>
      <c r="E101" s="150">
        <f t="shared" si="46"/>
        <v>0.35</v>
      </c>
      <c r="F101" s="150">
        <f t="shared" si="46"/>
        <v>0.35</v>
      </c>
      <c r="G101" s="150">
        <f t="shared" si="46"/>
        <v>0.35</v>
      </c>
      <c r="H101" s="150">
        <f t="shared" si="46"/>
        <v>0.35</v>
      </c>
      <c r="I101" s="150">
        <f t="shared" si="46"/>
        <v>0.35</v>
      </c>
      <c r="J101" s="150">
        <f t="shared" si="46"/>
        <v>0.35</v>
      </c>
      <c r="K101" s="150">
        <f t="shared" si="46"/>
        <v>0.35</v>
      </c>
      <c r="L101" s="150">
        <f t="shared" si="46"/>
        <v>0.35</v>
      </c>
      <c r="M101" s="150">
        <f t="shared" si="46"/>
        <v>0.35</v>
      </c>
      <c r="N101" s="150">
        <f t="shared" si="46"/>
        <v>0.35</v>
      </c>
      <c r="O101" s="150">
        <f t="shared" si="46"/>
        <v>0.35</v>
      </c>
      <c r="P101" s="150">
        <f t="shared" si="46"/>
        <v>0.35</v>
      </c>
      <c r="Q101" s="150">
        <f t="shared" si="46"/>
        <v>0.35</v>
      </c>
      <c r="R101" s="150">
        <f t="shared" si="46"/>
        <v>0.35</v>
      </c>
      <c r="S101" s="150">
        <f t="shared" si="46"/>
        <v>0.35</v>
      </c>
      <c r="T101" s="150">
        <f t="shared" si="46"/>
        <v>0.35</v>
      </c>
      <c r="U101" s="150">
        <f t="shared" si="46"/>
        <v>0.35</v>
      </c>
      <c r="V101" s="150">
        <f t="shared" si="46"/>
        <v>0.35</v>
      </c>
      <c r="W101" s="150">
        <f t="shared" si="46"/>
        <v>0.35</v>
      </c>
      <c r="X101" s="150">
        <f t="shared" si="46"/>
        <v>0.35</v>
      </c>
      <c r="Y101" s="150">
        <f t="shared" si="46"/>
        <v>0.35</v>
      </c>
      <c r="Z101" s="150">
        <f t="shared" si="46"/>
        <v>0.35</v>
      </c>
      <c r="AA101" s="150">
        <f t="shared" si="46"/>
        <v>0.35</v>
      </c>
      <c r="AB101" s="150">
        <f t="shared" si="46"/>
        <v>0.35</v>
      </c>
      <c r="AC101" s="150">
        <f t="shared" si="46"/>
        <v>0.35</v>
      </c>
      <c r="AD101" s="150">
        <f t="shared" si="46"/>
        <v>0.35</v>
      </c>
      <c r="AE101" s="150">
        <f t="shared" si="46"/>
        <v>0.35</v>
      </c>
      <c r="AF101" s="150">
        <f t="shared" ref="AF101:AW101" si="47">$D$12</f>
        <v>0.35</v>
      </c>
      <c r="AG101" s="150">
        <f t="shared" si="47"/>
        <v>0.35</v>
      </c>
      <c r="AH101" s="150">
        <f t="shared" si="47"/>
        <v>0.35</v>
      </c>
      <c r="AI101" s="150">
        <f t="shared" si="47"/>
        <v>0.35</v>
      </c>
      <c r="AJ101" s="150">
        <f t="shared" si="47"/>
        <v>0.35</v>
      </c>
      <c r="AK101" s="150">
        <f t="shared" si="47"/>
        <v>0.35</v>
      </c>
      <c r="AL101" s="150">
        <f t="shared" si="47"/>
        <v>0.35</v>
      </c>
      <c r="AM101" s="150">
        <f t="shared" si="47"/>
        <v>0.35</v>
      </c>
      <c r="AN101" s="150">
        <f t="shared" si="47"/>
        <v>0.35</v>
      </c>
      <c r="AO101" s="150">
        <f t="shared" si="47"/>
        <v>0.35</v>
      </c>
      <c r="AP101" s="150">
        <f t="shared" si="47"/>
        <v>0.35</v>
      </c>
      <c r="AQ101" s="150">
        <f t="shared" si="47"/>
        <v>0.35</v>
      </c>
      <c r="AR101" s="150">
        <f t="shared" si="47"/>
        <v>0.35</v>
      </c>
      <c r="AS101" s="150">
        <f t="shared" si="47"/>
        <v>0.35</v>
      </c>
      <c r="AT101" s="150">
        <f t="shared" si="47"/>
        <v>0.35</v>
      </c>
      <c r="AU101" s="150">
        <f t="shared" si="47"/>
        <v>0.35</v>
      </c>
      <c r="AV101" s="150">
        <f t="shared" si="47"/>
        <v>0.35</v>
      </c>
      <c r="AW101" s="151">
        <f t="shared" si="47"/>
        <v>0.35</v>
      </c>
      <c r="AX101" s="44"/>
      <c r="AY101" s="44"/>
      <c r="AZ101" s="44"/>
      <c r="BA101" s="44"/>
      <c r="BB101" s="44"/>
      <c r="BC101" s="44"/>
      <c r="BD101" s="44"/>
      <c r="BE101" s="44"/>
      <c r="BF101" s="44"/>
      <c r="BG101" s="44"/>
      <c r="BH101" s="44"/>
      <c r="BI101" s="44"/>
      <c r="BJ101" s="44"/>
      <c r="BK101" s="44"/>
      <c r="BL101" s="44"/>
      <c r="BM101" s="44"/>
      <c r="BN101" s="44"/>
      <c r="BO101" s="44"/>
      <c r="BP101" s="44"/>
      <c r="BQ101" s="44"/>
      <c r="BR101" s="44"/>
    </row>
    <row r="102" spans="1:70" x14ac:dyDescent="0.2">
      <c r="A102" s="281"/>
      <c r="B102" s="49" t="s">
        <v>58</v>
      </c>
      <c r="C102" s="32">
        <f t="shared" ref="C102:AE102" si="48">C101*C99</f>
        <v>0</v>
      </c>
      <c r="D102" s="32">
        <f t="shared" si="48"/>
        <v>0</v>
      </c>
      <c r="E102" s="32">
        <f t="shared" si="48"/>
        <v>0</v>
      </c>
      <c r="F102" s="32">
        <f t="shared" si="48"/>
        <v>0</v>
      </c>
      <c r="G102" s="32">
        <f t="shared" si="48"/>
        <v>0</v>
      </c>
      <c r="H102" s="32">
        <f t="shared" si="48"/>
        <v>0</v>
      </c>
      <c r="I102" s="32">
        <f t="shared" si="48"/>
        <v>0</v>
      </c>
      <c r="J102" s="32">
        <f t="shared" si="48"/>
        <v>0</v>
      </c>
      <c r="K102" s="32">
        <f t="shared" si="48"/>
        <v>0</v>
      </c>
      <c r="L102" s="32">
        <f t="shared" si="48"/>
        <v>0</v>
      </c>
      <c r="M102" s="32">
        <f t="shared" si="48"/>
        <v>0</v>
      </c>
      <c r="N102" s="32">
        <f t="shared" si="48"/>
        <v>0</v>
      </c>
      <c r="O102" s="32">
        <f t="shared" si="48"/>
        <v>0</v>
      </c>
      <c r="P102" s="32">
        <f t="shared" si="48"/>
        <v>0</v>
      </c>
      <c r="Q102" s="32">
        <f t="shared" si="48"/>
        <v>0</v>
      </c>
      <c r="R102" s="32">
        <f t="shared" si="48"/>
        <v>0</v>
      </c>
      <c r="S102" s="32">
        <f t="shared" si="48"/>
        <v>0</v>
      </c>
      <c r="T102" s="32">
        <f t="shared" si="48"/>
        <v>0</v>
      </c>
      <c r="U102" s="32">
        <f t="shared" si="48"/>
        <v>0</v>
      </c>
      <c r="V102" s="32">
        <f t="shared" si="48"/>
        <v>0</v>
      </c>
      <c r="W102" s="32">
        <f t="shared" si="48"/>
        <v>0</v>
      </c>
      <c r="X102" s="32">
        <f t="shared" si="48"/>
        <v>0</v>
      </c>
      <c r="Y102" s="32">
        <f t="shared" si="48"/>
        <v>0</v>
      </c>
      <c r="Z102" s="32">
        <f t="shared" si="48"/>
        <v>0</v>
      </c>
      <c r="AA102" s="32">
        <f t="shared" si="48"/>
        <v>0</v>
      </c>
      <c r="AB102" s="32">
        <f t="shared" si="48"/>
        <v>0</v>
      </c>
      <c r="AC102" s="32">
        <f t="shared" si="48"/>
        <v>0</v>
      </c>
      <c r="AD102" s="32">
        <f t="shared" si="48"/>
        <v>0</v>
      </c>
      <c r="AE102" s="32">
        <f t="shared" si="48"/>
        <v>0</v>
      </c>
      <c r="AF102" s="32">
        <f t="shared" ref="AF102:AW102" si="49">AF101*AF99</f>
        <v>44.8</v>
      </c>
      <c r="AG102" s="32">
        <f t="shared" si="49"/>
        <v>27.65</v>
      </c>
      <c r="AH102" s="32">
        <f t="shared" si="49"/>
        <v>32.199999999999996</v>
      </c>
      <c r="AI102" s="32">
        <f t="shared" si="49"/>
        <v>36.4</v>
      </c>
      <c r="AJ102" s="32">
        <f t="shared" si="49"/>
        <v>73.849999999999994</v>
      </c>
      <c r="AK102" s="32">
        <f t="shared" si="49"/>
        <v>155.04999999999998</v>
      </c>
      <c r="AL102" s="32">
        <f t="shared" si="49"/>
        <v>168.35</v>
      </c>
      <c r="AM102" s="32">
        <f t="shared" si="49"/>
        <v>276.5</v>
      </c>
      <c r="AN102" s="32">
        <f t="shared" si="49"/>
        <v>307.29999999999995</v>
      </c>
      <c r="AO102" s="32">
        <f t="shared" si="49"/>
        <v>257.59999999999997</v>
      </c>
      <c r="AP102" s="32">
        <f t="shared" si="49"/>
        <v>279.29999999999995</v>
      </c>
      <c r="AQ102" s="32">
        <f t="shared" si="49"/>
        <v>842.8</v>
      </c>
      <c r="AR102" s="32">
        <f t="shared" si="49"/>
        <v>2376.5</v>
      </c>
      <c r="AS102" s="32">
        <f t="shared" si="49"/>
        <v>1670.55</v>
      </c>
      <c r="AT102" s="32">
        <f t="shared" si="49"/>
        <v>703.84999999999991</v>
      </c>
      <c r="AU102" s="32">
        <f t="shared" si="49"/>
        <v>690.19999999999993</v>
      </c>
      <c r="AV102" s="32">
        <f t="shared" si="49"/>
        <v>1024.8</v>
      </c>
      <c r="AW102" s="50">
        <f t="shared" si="49"/>
        <v>2497.25</v>
      </c>
    </row>
    <row r="103" spans="1:70" ht="17" thickBot="1" x14ac:dyDescent="0.25">
      <c r="A103" s="282"/>
      <c r="B103" s="222" t="s">
        <v>165</v>
      </c>
      <c r="C103" s="131">
        <f t="shared" ref="C103:AQ103" si="50">C98+(C99-C102)+C100</f>
        <v>3395</v>
      </c>
      <c r="D103" s="131">
        <f t="shared" si="50"/>
        <v>4597</v>
      </c>
      <c r="E103" s="131">
        <f t="shared" si="50"/>
        <v>6467</v>
      </c>
      <c r="F103" s="131">
        <f t="shared" si="50"/>
        <v>3885</v>
      </c>
      <c r="G103" s="131">
        <f t="shared" si="50"/>
        <v>3917</v>
      </c>
      <c r="H103" s="131">
        <f t="shared" si="50"/>
        <v>5694</v>
      </c>
      <c r="I103" s="131">
        <f t="shared" si="50"/>
        <v>5958</v>
      </c>
      <c r="J103" s="131">
        <f t="shared" si="50"/>
        <v>5368</v>
      </c>
      <c r="K103" s="131">
        <f t="shared" si="50"/>
        <v>4821</v>
      </c>
      <c r="L103" s="131">
        <f t="shared" si="50"/>
        <v>4439</v>
      </c>
      <c r="M103" s="131">
        <f t="shared" si="50"/>
        <v>5939</v>
      </c>
      <c r="N103" s="131">
        <f t="shared" si="50"/>
        <v>8106</v>
      </c>
      <c r="O103" s="131">
        <f t="shared" si="50"/>
        <v>11986</v>
      </c>
      <c r="P103" s="131">
        <f t="shared" si="50"/>
        <v>13151</v>
      </c>
      <c r="Q103" s="131">
        <f t="shared" si="50"/>
        <v>15444</v>
      </c>
      <c r="R103" s="131">
        <f t="shared" si="50"/>
        <v>12902</v>
      </c>
      <c r="S103" s="131">
        <f t="shared" si="50"/>
        <v>16451</v>
      </c>
      <c r="T103" s="131">
        <f t="shared" si="50"/>
        <v>24252</v>
      </c>
      <c r="U103" s="131">
        <f t="shared" si="50"/>
        <v>24558</v>
      </c>
      <c r="V103" s="131">
        <f t="shared" si="50"/>
        <v>34352</v>
      </c>
      <c r="W103" s="131">
        <f t="shared" si="50"/>
        <v>18201</v>
      </c>
      <c r="X103" s="131">
        <f t="shared" si="50"/>
        <v>10139</v>
      </c>
      <c r="Y103" s="131">
        <f t="shared" si="50"/>
        <v>5380</v>
      </c>
      <c r="Z103" s="131">
        <f t="shared" si="50"/>
        <v>2869</v>
      </c>
      <c r="AA103" s="131">
        <f t="shared" si="50"/>
        <v>2606</v>
      </c>
      <c r="AB103" s="131">
        <f t="shared" si="50"/>
        <v>2425</v>
      </c>
      <c r="AC103" s="131">
        <f t="shared" si="50"/>
        <v>2066</v>
      </c>
      <c r="AD103" s="131">
        <f t="shared" si="50"/>
        <v>1085</v>
      </c>
      <c r="AE103" s="131">
        <f t="shared" si="50"/>
        <v>917</v>
      </c>
      <c r="AF103" s="131">
        <f t="shared" si="50"/>
        <v>509.2</v>
      </c>
      <c r="AG103" s="131">
        <f t="shared" si="50"/>
        <v>51.35</v>
      </c>
      <c r="AH103" s="131">
        <f t="shared" si="50"/>
        <v>61.800000000000004</v>
      </c>
      <c r="AI103" s="131">
        <f t="shared" si="50"/>
        <v>84.6</v>
      </c>
      <c r="AJ103" s="131">
        <f t="shared" si="50"/>
        <v>150.15</v>
      </c>
      <c r="AK103" s="131">
        <f t="shared" si="50"/>
        <v>315.95000000000005</v>
      </c>
      <c r="AL103" s="131">
        <f t="shared" si="50"/>
        <v>338.65</v>
      </c>
      <c r="AM103" s="131">
        <f t="shared" si="50"/>
        <v>537.5</v>
      </c>
      <c r="AN103" s="131">
        <f t="shared" si="50"/>
        <v>587.70000000000005</v>
      </c>
      <c r="AO103" s="131">
        <f t="shared" si="50"/>
        <v>498.40000000000003</v>
      </c>
      <c r="AP103" s="131">
        <f t="shared" si="50"/>
        <v>698.7</v>
      </c>
      <c r="AQ103" s="131">
        <f t="shared" si="50"/>
        <v>2968.2</v>
      </c>
      <c r="AR103" s="131">
        <f>AR98+(AR99-AR102)+AR100</f>
        <v>9341.5</v>
      </c>
      <c r="AS103" s="131">
        <f t="shared" ref="AS103" si="51">AS98+(AS99-AS102)+AS100</f>
        <v>6848.45</v>
      </c>
      <c r="AT103" s="131">
        <f t="shared" ref="AT103" si="52">AT98+(AT99-AT102)+AT100</f>
        <v>4815.1499999999996</v>
      </c>
      <c r="AU103" s="131">
        <f t="shared" ref="AU103" si="53">AU98+(AU99-AU102)+AU100</f>
        <v>7825.8</v>
      </c>
      <c r="AV103" s="131">
        <f>AV98+(AV99-AV102)+AV100</f>
        <v>15061.2</v>
      </c>
      <c r="AW103" s="132">
        <f>AW98+(AW99-AW102)+AW100</f>
        <v>15509.75</v>
      </c>
    </row>
    <row r="104" spans="1:70" x14ac:dyDescent="0.2">
      <c r="A104" s="280" t="s">
        <v>28</v>
      </c>
      <c r="B104" s="223" t="s">
        <v>44</v>
      </c>
      <c r="C104" s="28">
        <v>1352</v>
      </c>
      <c r="D104" s="28">
        <v>1947</v>
      </c>
      <c r="E104" s="28">
        <v>2353</v>
      </c>
      <c r="F104" s="28">
        <v>1611</v>
      </c>
      <c r="G104" s="28">
        <v>1489</v>
      </c>
      <c r="H104" s="28">
        <v>1769</v>
      </c>
      <c r="I104" s="28">
        <v>1882</v>
      </c>
      <c r="J104" s="28">
        <v>3028</v>
      </c>
      <c r="K104" s="28">
        <v>2165</v>
      </c>
      <c r="L104" s="28">
        <v>1566</v>
      </c>
      <c r="M104" s="28">
        <v>1521</v>
      </c>
      <c r="N104" s="28">
        <v>1644</v>
      </c>
      <c r="O104" s="28">
        <v>2116</v>
      </c>
      <c r="P104" s="28">
        <v>2466</v>
      </c>
      <c r="Q104" s="28">
        <v>2492</v>
      </c>
      <c r="R104" s="28">
        <v>2419</v>
      </c>
      <c r="S104" s="28">
        <v>3059</v>
      </c>
      <c r="T104" s="28">
        <v>3818</v>
      </c>
      <c r="U104" s="28">
        <v>3597</v>
      </c>
      <c r="V104" s="28">
        <v>4631</v>
      </c>
      <c r="W104" s="28">
        <v>2544</v>
      </c>
      <c r="X104" s="28">
        <v>1540</v>
      </c>
      <c r="Y104" s="28">
        <v>913</v>
      </c>
      <c r="Z104" s="28">
        <v>734</v>
      </c>
      <c r="AA104" s="28">
        <v>866</v>
      </c>
      <c r="AB104" s="28">
        <v>1275</v>
      </c>
      <c r="AC104" s="28">
        <v>1207</v>
      </c>
      <c r="AD104" s="28">
        <v>963</v>
      </c>
      <c r="AE104" s="28">
        <v>1093</v>
      </c>
      <c r="AF104" s="28">
        <v>830</v>
      </c>
      <c r="AG104" s="28">
        <v>12</v>
      </c>
      <c r="AH104" s="28">
        <v>0</v>
      </c>
      <c r="AI104" s="28">
        <v>5</v>
      </c>
      <c r="AJ104" s="28">
        <v>50</v>
      </c>
      <c r="AK104" s="28">
        <v>159</v>
      </c>
      <c r="AL104" s="28">
        <v>513</v>
      </c>
      <c r="AM104" s="28">
        <v>621</v>
      </c>
      <c r="AN104" s="28">
        <v>1042</v>
      </c>
      <c r="AO104" s="28">
        <v>1653</v>
      </c>
      <c r="AP104" s="28">
        <v>2066</v>
      </c>
      <c r="AQ104" s="28">
        <v>3882</v>
      </c>
      <c r="AR104" s="28">
        <v>8344</v>
      </c>
      <c r="AS104" s="28">
        <v>6603</v>
      </c>
      <c r="AT104" s="28">
        <v>5236</v>
      </c>
      <c r="AU104" s="28">
        <v>6165</v>
      </c>
      <c r="AV104" s="224">
        <v>8004</v>
      </c>
      <c r="AW104" s="92">
        <v>8264</v>
      </c>
    </row>
    <row r="105" spans="1:70" x14ac:dyDescent="0.2">
      <c r="A105" s="281"/>
      <c r="B105" s="49" t="s">
        <v>43</v>
      </c>
      <c r="C105" s="29">
        <v>0</v>
      </c>
      <c r="D105" s="29">
        <v>0</v>
      </c>
      <c r="E105" s="29">
        <v>0</v>
      </c>
      <c r="F105" s="29">
        <v>0</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169</v>
      </c>
      <c r="AG105" s="29">
        <v>84</v>
      </c>
      <c r="AH105" s="29">
        <v>47</v>
      </c>
      <c r="AI105" s="29">
        <v>94</v>
      </c>
      <c r="AJ105" s="29">
        <v>268</v>
      </c>
      <c r="AK105" s="29">
        <v>416</v>
      </c>
      <c r="AL105" s="29">
        <v>339</v>
      </c>
      <c r="AM105" s="29">
        <v>455</v>
      </c>
      <c r="AN105" s="29">
        <v>309</v>
      </c>
      <c r="AO105" s="29">
        <v>0</v>
      </c>
      <c r="AP105" s="29">
        <v>0</v>
      </c>
      <c r="AQ105" s="29">
        <v>1</v>
      </c>
      <c r="AR105" s="29">
        <v>0</v>
      </c>
      <c r="AS105" s="29">
        <v>0</v>
      </c>
      <c r="AT105" s="29">
        <v>0</v>
      </c>
      <c r="AU105" s="29">
        <v>0</v>
      </c>
      <c r="AV105" s="29">
        <v>0</v>
      </c>
      <c r="AW105" s="93">
        <v>4</v>
      </c>
    </row>
    <row r="106" spans="1:70" x14ac:dyDescent="0.2">
      <c r="A106" s="281"/>
      <c r="B106" s="49" t="s">
        <v>47</v>
      </c>
      <c r="C106" s="29">
        <v>331</v>
      </c>
      <c r="D106" s="29">
        <v>368</v>
      </c>
      <c r="E106" s="29">
        <v>528</v>
      </c>
      <c r="F106" s="29">
        <v>352</v>
      </c>
      <c r="G106" s="29">
        <v>293</v>
      </c>
      <c r="H106" s="29">
        <v>448</v>
      </c>
      <c r="I106" s="29">
        <v>446</v>
      </c>
      <c r="J106" s="29">
        <v>305</v>
      </c>
      <c r="K106" s="29">
        <v>218</v>
      </c>
      <c r="L106" s="29">
        <v>169</v>
      </c>
      <c r="M106" s="29">
        <v>125</v>
      </c>
      <c r="N106" s="29">
        <v>108</v>
      </c>
      <c r="O106" s="29">
        <v>121</v>
      </c>
      <c r="P106" s="29">
        <v>90</v>
      </c>
      <c r="Q106" s="29">
        <v>89</v>
      </c>
      <c r="R106" s="29">
        <v>83</v>
      </c>
      <c r="S106" s="29">
        <v>69</v>
      </c>
      <c r="T106" s="29">
        <v>55</v>
      </c>
      <c r="U106" s="29">
        <v>55</v>
      </c>
      <c r="V106" s="29">
        <v>39</v>
      </c>
      <c r="W106" s="29">
        <v>29</v>
      </c>
      <c r="X106" s="29">
        <v>11</v>
      </c>
      <c r="Y106" s="29">
        <v>15</v>
      </c>
      <c r="Z106" s="29">
        <v>11</v>
      </c>
      <c r="AA106" s="29">
        <v>11</v>
      </c>
      <c r="AB106" s="29">
        <v>20</v>
      </c>
      <c r="AC106" s="29">
        <v>33</v>
      </c>
      <c r="AD106" s="29">
        <v>13</v>
      </c>
      <c r="AE106" s="29">
        <v>20</v>
      </c>
      <c r="AF106" s="29">
        <v>15</v>
      </c>
      <c r="AG106" s="29">
        <v>1</v>
      </c>
      <c r="AH106" s="29">
        <v>0</v>
      </c>
      <c r="AI106" s="29">
        <v>1</v>
      </c>
      <c r="AJ106" s="29">
        <v>2</v>
      </c>
      <c r="AK106" s="29">
        <v>2</v>
      </c>
      <c r="AL106" s="29">
        <v>18</v>
      </c>
      <c r="AM106" s="29">
        <v>5</v>
      </c>
      <c r="AN106" s="29">
        <v>6</v>
      </c>
      <c r="AO106" s="29">
        <v>11</v>
      </c>
      <c r="AP106" s="29">
        <v>8</v>
      </c>
      <c r="AQ106" s="29">
        <v>29</v>
      </c>
      <c r="AR106" s="29">
        <v>31</v>
      </c>
      <c r="AS106" s="29">
        <v>25</v>
      </c>
      <c r="AT106" s="29">
        <v>19</v>
      </c>
      <c r="AU106" s="29">
        <v>16</v>
      </c>
      <c r="AV106" s="130">
        <v>11</v>
      </c>
      <c r="AW106" s="94">
        <v>14</v>
      </c>
    </row>
    <row r="107" spans="1:70" x14ac:dyDescent="0.2">
      <c r="A107" s="281"/>
      <c r="B107" s="49" t="s">
        <v>48</v>
      </c>
      <c r="C107" s="29">
        <v>0</v>
      </c>
      <c r="D107" s="29">
        <v>0</v>
      </c>
      <c r="E107" s="29">
        <v>0</v>
      </c>
      <c r="F107" s="29">
        <v>0</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c r="AF107" s="29">
        <v>0</v>
      </c>
      <c r="AG107" s="29">
        <v>0</v>
      </c>
      <c r="AH107" s="29">
        <v>0</v>
      </c>
      <c r="AI107" s="29">
        <v>5</v>
      </c>
      <c r="AJ107" s="29">
        <v>7</v>
      </c>
      <c r="AK107" s="29">
        <v>0</v>
      </c>
      <c r="AL107" s="29">
        <v>0</v>
      </c>
      <c r="AM107" s="29">
        <v>2</v>
      </c>
      <c r="AN107" s="29">
        <v>2</v>
      </c>
      <c r="AO107" s="29">
        <v>0</v>
      </c>
      <c r="AP107" s="29">
        <v>0</v>
      </c>
      <c r="AQ107" s="29">
        <v>0</v>
      </c>
      <c r="AR107" s="29">
        <v>0</v>
      </c>
      <c r="AS107" s="29">
        <v>0</v>
      </c>
      <c r="AT107" s="29">
        <v>0</v>
      </c>
      <c r="AU107" s="29">
        <v>0</v>
      </c>
      <c r="AV107" s="29">
        <v>0</v>
      </c>
      <c r="AW107" s="172">
        <v>0</v>
      </c>
    </row>
    <row r="108" spans="1:70" x14ac:dyDescent="0.2">
      <c r="A108" s="281"/>
      <c r="B108" s="49" t="s">
        <v>123</v>
      </c>
      <c r="C108" s="150">
        <f t="shared" ref="C108:AE108" si="54">$D$13</f>
        <v>0.6</v>
      </c>
      <c r="D108" s="150">
        <f t="shared" si="54"/>
        <v>0.6</v>
      </c>
      <c r="E108" s="150">
        <f t="shared" si="54"/>
        <v>0.6</v>
      </c>
      <c r="F108" s="150">
        <f t="shared" si="54"/>
        <v>0.6</v>
      </c>
      <c r="G108" s="150">
        <f t="shared" si="54"/>
        <v>0.6</v>
      </c>
      <c r="H108" s="150">
        <f t="shared" si="54"/>
        <v>0.6</v>
      </c>
      <c r="I108" s="150">
        <f t="shared" si="54"/>
        <v>0.6</v>
      </c>
      <c r="J108" s="150">
        <f t="shared" si="54"/>
        <v>0.6</v>
      </c>
      <c r="K108" s="150">
        <f t="shared" si="54"/>
        <v>0.6</v>
      </c>
      <c r="L108" s="150">
        <f t="shared" si="54"/>
        <v>0.6</v>
      </c>
      <c r="M108" s="150">
        <f t="shared" si="54"/>
        <v>0.6</v>
      </c>
      <c r="N108" s="150">
        <f t="shared" si="54"/>
        <v>0.6</v>
      </c>
      <c r="O108" s="150">
        <f t="shared" si="54"/>
        <v>0.6</v>
      </c>
      <c r="P108" s="150">
        <f t="shared" si="54"/>
        <v>0.6</v>
      </c>
      <c r="Q108" s="150">
        <f t="shared" si="54"/>
        <v>0.6</v>
      </c>
      <c r="R108" s="150">
        <f t="shared" si="54"/>
        <v>0.6</v>
      </c>
      <c r="S108" s="150">
        <f t="shared" si="54"/>
        <v>0.6</v>
      </c>
      <c r="T108" s="150">
        <f t="shared" si="54"/>
        <v>0.6</v>
      </c>
      <c r="U108" s="150">
        <f t="shared" si="54"/>
        <v>0.6</v>
      </c>
      <c r="V108" s="150">
        <f t="shared" si="54"/>
        <v>0.6</v>
      </c>
      <c r="W108" s="150">
        <f t="shared" si="54"/>
        <v>0.6</v>
      </c>
      <c r="X108" s="150">
        <f t="shared" si="54"/>
        <v>0.6</v>
      </c>
      <c r="Y108" s="150">
        <f t="shared" si="54"/>
        <v>0.6</v>
      </c>
      <c r="Z108" s="150">
        <f t="shared" si="54"/>
        <v>0.6</v>
      </c>
      <c r="AA108" s="150">
        <f t="shared" si="54"/>
        <v>0.6</v>
      </c>
      <c r="AB108" s="150">
        <f t="shared" si="54"/>
        <v>0.6</v>
      </c>
      <c r="AC108" s="150">
        <f t="shared" si="54"/>
        <v>0.6</v>
      </c>
      <c r="AD108" s="150">
        <f t="shared" si="54"/>
        <v>0.6</v>
      </c>
      <c r="AE108" s="150">
        <f t="shared" si="54"/>
        <v>0.6</v>
      </c>
      <c r="AF108" s="150">
        <f t="shared" ref="AF108:AW108" si="55">$D$13</f>
        <v>0.6</v>
      </c>
      <c r="AG108" s="150">
        <f t="shared" si="55"/>
        <v>0.6</v>
      </c>
      <c r="AH108" s="150">
        <f t="shared" si="55"/>
        <v>0.6</v>
      </c>
      <c r="AI108" s="150">
        <f t="shared" si="55"/>
        <v>0.6</v>
      </c>
      <c r="AJ108" s="150">
        <f t="shared" si="55"/>
        <v>0.6</v>
      </c>
      <c r="AK108" s="150">
        <f t="shared" si="55"/>
        <v>0.6</v>
      </c>
      <c r="AL108" s="150">
        <f t="shared" si="55"/>
        <v>0.6</v>
      </c>
      <c r="AM108" s="150">
        <f t="shared" si="55"/>
        <v>0.6</v>
      </c>
      <c r="AN108" s="150">
        <f t="shared" si="55"/>
        <v>0.6</v>
      </c>
      <c r="AO108" s="150">
        <f t="shared" si="55"/>
        <v>0.6</v>
      </c>
      <c r="AP108" s="150">
        <f t="shared" si="55"/>
        <v>0.6</v>
      </c>
      <c r="AQ108" s="150">
        <f t="shared" si="55"/>
        <v>0.6</v>
      </c>
      <c r="AR108" s="150">
        <f t="shared" si="55"/>
        <v>0.6</v>
      </c>
      <c r="AS108" s="150">
        <f t="shared" si="55"/>
        <v>0.6</v>
      </c>
      <c r="AT108" s="150">
        <f t="shared" si="55"/>
        <v>0.6</v>
      </c>
      <c r="AU108" s="150">
        <f t="shared" si="55"/>
        <v>0.6</v>
      </c>
      <c r="AV108" s="150">
        <f t="shared" si="55"/>
        <v>0.6</v>
      </c>
      <c r="AW108" s="151">
        <f t="shared" si="55"/>
        <v>0.6</v>
      </c>
    </row>
    <row r="109" spans="1:70" x14ac:dyDescent="0.2">
      <c r="A109" s="281"/>
      <c r="B109" s="49" t="s">
        <v>60</v>
      </c>
      <c r="C109" s="133">
        <f t="shared" ref="C109:AE109" si="56">C105*C108</f>
        <v>0</v>
      </c>
      <c r="D109" s="133">
        <f t="shared" si="56"/>
        <v>0</v>
      </c>
      <c r="E109" s="133">
        <f t="shared" si="56"/>
        <v>0</v>
      </c>
      <c r="F109" s="133">
        <f t="shared" si="56"/>
        <v>0</v>
      </c>
      <c r="G109" s="133">
        <f t="shared" si="56"/>
        <v>0</v>
      </c>
      <c r="H109" s="133">
        <f t="shared" si="56"/>
        <v>0</v>
      </c>
      <c r="I109" s="133">
        <f t="shared" si="56"/>
        <v>0</v>
      </c>
      <c r="J109" s="133">
        <f t="shared" si="56"/>
        <v>0</v>
      </c>
      <c r="K109" s="133">
        <f t="shared" si="56"/>
        <v>0</v>
      </c>
      <c r="L109" s="133">
        <f t="shared" si="56"/>
        <v>0</v>
      </c>
      <c r="M109" s="133">
        <f t="shared" si="56"/>
        <v>0</v>
      </c>
      <c r="N109" s="133">
        <f t="shared" si="56"/>
        <v>0</v>
      </c>
      <c r="O109" s="133">
        <f t="shared" si="56"/>
        <v>0</v>
      </c>
      <c r="P109" s="133">
        <f t="shared" si="56"/>
        <v>0</v>
      </c>
      <c r="Q109" s="133">
        <f t="shared" si="56"/>
        <v>0</v>
      </c>
      <c r="R109" s="133">
        <f t="shared" si="56"/>
        <v>0</v>
      </c>
      <c r="S109" s="133">
        <f t="shared" si="56"/>
        <v>0</v>
      </c>
      <c r="T109" s="133">
        <f t="shared" si="56"/>
        <v>0</v>
      </c>
      <c r="U109" s="133">
        <f t="shared" si="56"/>
        <v>0</v>
      </c>
      <c r="V109" s="133">
        <f t="shared" si="56"/>
        <v>0</v>
      </c>
      <c r="W109" s="133">
        <f t="shared" si="56"/>
        <v>0</v>
      </c>
      <c r="X109" s="133">
        <f t="shared" si="56"/>
        <v>0</v>
      </c>
      <c r="Y109" s="133">
        <f t="shared" si="56"/>
        <v>0</v>
      </c>
      <c r="Z109" s="133">
        <f t="shared" si="56"/>
        <v>0</v>
      </c>
      <c r="AA109" s="133">
        <f t="shared" si="56"/>
        <v>0</v>
      </c>
      <c r="AB109" s="133">
        <f t="shared" si="56"/>
        <v>0</v>
      </c>
      <c r="AC109" s="133">
        <f t="shared" si="56"/>
        <v>0</v>
      </c>
      <c r="AD109" s="133">
        <f t="shared" si="56"/>
        <v>0</v>
      </c>
      <c r="AE109" s="133">
        <f t="shared" si="56"/>
        <v>0</v>
      </c>
      <c r="AF109" s="133">
        <f t="shared" ref="AF109:AW109" si="57">AF105*AF108</f>
        <v>101.39999999999999</v>
      </c>
      <c r="AG109" s="133">
        <f t="shared" si="57"/>
        <v>50.4</v>
      </c>
      <c r="AH109" s="133">
        <f t="shared" si="57"/>
        <v>28.2</v>
      </c>
      <c r="AI109" s="133">
        <f t="shared" si="57"/>
        <v>56.4</v>
      </c>
      <c r="AJ109" s="133">
        <f t="shared" si="57"/>
        <v>160.79999999999998</v>
      </c>
      <c r="AK109" s="133">
        <f t="shared" si="57"/>
        <v>249.6</v>
      </c>
      <c r="AL109" s="133">
        <f t="shared" si="57"/>
        <v>203.4</v>
      </c>
      <c r="AM109" s="133">
        <f t="shared" si="57"/>
        <v>273</v>
      </c>
      <c r="AN109" s="133">
        <f t="shared" si="57"/>
        <v>185.4</v>
      </c>
      <c r="AO109" s="133">
        <f t="shared" si="57"/>
        <v>0</v>
      </c>
      <c r="AP109" s="133">
        <f t="shared" si="57"/>
        <v>0</v>
      </c>
      <c r="AQ109" s="133">
        <f t="shared" si="57"/>
        <v>0.6</v>
      </c>
      <c r="AR109" s="133">
        <f t="shared" si="57"/>
        <v>0</v>
      </c>
      <c r="AS109" s="133">
        <f t="shared" si="57"/>
        <v>0</v>
      </c>
      <c r="AT109" s="133">
        <f t="shared" si="57"/>
        <v>0</v>
      </c>
      <c r="AU109" s="133">
        <f t="shared" si="57"/>
        <v>0</v>
      </c>
      <c r="AV109" s="133">
        <f t="shared" si="57"/>
        <v>0</v>
      </c>
      <c r="AW109" s="134">
        <f t="shared" si="57"/>
        <v>2.4</v>
      </c>
    </row>
    <row r="110" spans="1:70" ht="17" thickBot="1" x14ac:dyDescent="0.25">
      <c r="A110" s="282"/>
      <c r="B110" s="222" t="s">
        <v>166</v>
      </c>
      <c r="C110" s="38">
        <f t="shared" ref="C110" si="58">C104+(C105-C109)+C106</f>
        <v>1683</v>
      </c>
      <c r="D110" s="38">
        <f t="shared" ref="D110" si="59">D104+(D105-D109)+D106</f>
        <v>2315</v>
      </c>
      <c r="E110" s="38">
        <f t="shared" ref="E110" si="60">E104+(E105-E109)+E106</f>
        <v>2881</v>
      </c>
      <c r="F110" s="38">
        <f t="shared" ref="F110" si="61">F104+(F105-F109)+F106</f>
        <v>1963</v>
      </c>
      <c r="G110" s="38">
        <f t="shared" ref="G110" si="62">G104+(G105-G109)+G106</f>
        <v>1782</v>
      </c>
      <c r="H110" s="38">
        <f t="shared" ref="H110" si="63">H104+(H105-H109)+H106</f>
        <v>2217</v>
      </c>
      <c r="I110" s="38">
        <f t="shared" ref="I110" si="64">I104+(I105-I109)+I106</f>
        <v>2328</v>
      </c>
      <c r="J110" s="38">
        <f t="shared" ref="J110" si="65">J104+(J105-J109)+J106</f>
        <v>3333</v>
      </c>
      <c r="K110" s="38">
        <f t="shared" ref="K110" si="66">K104+(K105-K109)+K106</f>
        <v>2383</v>
      </c>
      <c r="L110" s="38">
        <f t="shared" ref="L110" si="67">L104+(L105-L109)+L106</f>
        <v>1735</v>
      </c>
      <c r="M110" s="38">
        <f t="shared" ref="M110" si="68">M104+(M105-M109)+M106</f>
        <v>1646</v>
      </c>
      <c r="N110" s="38">
        <f t="shared" ref="N110" si="69">N104+(N105-N109)+N106</f>
        <v>1752</v>
      </c>
      <c r="O110" s="38">
        <f t="shared" ref="O110" si="70">O104+(O105-O109)+O106</f>
        <v>2237</v>
      </c>
      <c r="P110" s="38">
        <f t="shared" ref="P110" si="71">P104+(P105-P109)+P106</f>
        <v>2556</v>
      </c>
      <c r="Q110" s="38">
        <f t="shared" ref="Q110" si="72">Q104+(Q105-Q109)+Q106</f>
        <v>2581</v>
      </c>
      <c r="R110" s="38">
        <f t="shared" ref="R110" si="73">R104+(R105-R109)+R106</f>
        <v>2502</v>
      </c>
      <c r="S110" s="38">
        <f t="shared" ref="S110" si="74">S104+(S105-S109)+S106</f>
        <v>3128</v>
      </c>
      <c r="T110" s="38">
        <f t="shared" ref="T110" si="75">T104+(T105-T109)+T106</f>
        <v>3873</v>
      </c>
      <c r="U110" s="38">
        <f t="shared" ref="U110" si="76">U104+(U105-U109)+U106</f>
        <v>3652</v>
      </c>
      <c r="V110" s="38">
        <f t="shared" ref="V110" si="77">V104+(V105-V109)+V106</f>
        <v>4670</v>
      </c>
      <c r="W110" s="38">
        <f t="shared" ref="W110" si="78">W104+(W105-W109)+W106</f>
        <v>2573</v>
      </c>
      <c r="X110" s="38">
        <f t="shared" ref="X110" si="79">X104+(X105-X109)+X106</f>
        <v>1551</v>
      </c>
      <c r="Y110" s="38">
        <f t="shared" ref="Y110" si="80">Y104+(Y105-Y109)+Y106</f>
        <v>928</v>
      </c>
      <c r="Z110" s="38">
        <f t="shared" ref="Z110" si="81">Z104+(Z105-Z109)+Z106</f>
        <v>745</v>
      </c>
      <c r="AA110" s="38">
        <f t="shared" ref="AA110" si="82">AA104+(AA105-AA109)+AA106</f>
        <v>877</v>
      </c>
      <c r="AB110" s="38">
        <f t="shared" ref="AB110" si="83">AB104+(AB105-AB109)+AB106</f>
        <v>1295</v>
      </c>
      <c r="AC110" s="38">
        <f t="shared" ref="AC110" si="84">AC104+(AC105-AC109)+AC106</f>
        <v>1240</v>
      </c>
      <c r="AD110" s="38">
        <f t="shared" ref="AD110" si="85">AD104+(AD105-AD109)+AD106</f>
        <v>976</v>
      </c>
      <c r="AE110" s="38">
        <f t="shared" ref="AE110" si="86">AE104+(AE105-AE109)+AE106</f>
        <v>1113</v>
      </c>
      <c r="AF110" s="38">
        <f t="shared" ref="AF110" si="87">AF104+(AF105-AF109)+AF106</f>
        <v>912.6</v>
      </c>
      <c r="AG110" s="38">
        <f t="shared" ref="AG110" si="88">AG104+(AG105-AG109)+AG106</f>
        <v>46.6</v>
      </c>
      <c r="AH110" s="38">
        <f t="shared" ref="AH110" si="89">AH104+(AH105-AH109)+AH106</f>
        <v>18.8</v>
      </c>
      <c r="AI110" s="38">
        <f t="shared" ref="AI110" si="90">AI104+(AI105-AI109)+AI106</f>
        <v>43.6</v>
      </c>
      <c r="AJ110" s="38">
        <f t="shared" ref="AJ110" si="91">AJ104+(AJ105-AJ109)+AJ106</f>
        <v>159.20000000000002</v>
      </c>
      <c r="AK110" s="38">
        <f t="shared" ref="AK110" si="92">AK104+(AK105-AK109)+AK106</f>
        <v>327.39999999999998</v>
      </c>
      <c r="AL110" s="38">
        <f t="shared" ref="AL110" si="93">AL104+(AL105-AL109)+AL106</f>
        <v>666.6</v>
      </c>
      <c r="AM110" s="38">
        <f t="shared" ref="AM110" si="94">AM104+(AM105-AM109)+AM106</f>
        <v>808</v>
      </c>
      <c r="AN110" s="38">
        <f t="shared" ref="AN110" si="95">AN104+(AN105-AN109)+AN106</f>
        <v>1171.5999999999999</v>
      </c>
      <c r="AO110" s="38">
        <f t="shared" ref="AO110" si="96">AO104+(AO105-AO109)+AO106</f>
        <v>1664</v>
      </c>
      <c r="AP110" s="38">
        <f t="shared" ref="AP110" si="97">AP104+(AP105-AP109)+AP106</f>
        <v>2074</v>
      </c>
      <c r="AQ110" s="38">
        <f t="shared" ref="AQ110" si="98">AQ104+(AQ105-AQ109)+AQ106</f>
        <v>3911.4</v>
      </c>
      <c r="AR110" s="38">
        <f t="shared" ref="AR110" si="99">AR104+(AR105-AR109)+AR106</f>
        <v>8375</v>
      </c>
      <c r="AS110" s="38">
        <f t="shared" ref="AS110" si="100">AS104+(AS105-AS109)+AS106</f>
        <v>6628</v>
      </c>
      <c r="AT110" s="38">
        <f t="shared" ref="AT110" si="101">AT104+(AT105-AT109)+AT106</f>
        <v>5255</v>
      </c>
      <c r="AU110" s="38">
        <f t="shared" ref="AU110" si="102">AU104+(AU105-AU109)+AU106</f>
        <v>6181</v>
      </c>
      <c r="AV110" s="38">
        <f t="shared" ref="AV110:AW110" si="103">AV104+(AV105-AV109)+AV106</f>
        <v>8015</v>
      </c>
      <c r="AW110" s="39">
        <f t="shared" si="103"/>
        <v>8279.6</v>
      </c>
    </row>
    <row r="111" spans="1:70" x14ac:dyDescent="0.2">
      <c r="A111" s="280" t="s">
        <v>49</v>
      </c>
      <c r="B111" s="223" t="s">
        <v>50</v>
      </c>
      <c r="C111" s="28">
        <v>2991</v>
      </c>
      <c r="D111" s="28">
        <v>3256</v>
      </c>
      <c r="E111" s="28">
        <v>3704</v>
      </c>
      <c r="F111" s="28">
        <v>3085</v>
      </c>
      <c r="G111" s="28">
        <v>3232</v>
      </c>
      <c r="H111" s="28">
        <v>3681</v>
      </c>
      <c r="I111" s="28">
        <v>4141</v>
      </c>
      <c r="J111" s="28">
        <v>5272</v>
      </c>
      <c r="K111" s="28">
        <v>3798</v>
      </c>
      <c r="L111" s="28">
        <v>3236</v>
      </c>
      <c r="M111" s="28">
        <v>3384</v>
      </c>
      <c r="N111" s="28">
        <v>3214</v>
      </c>
      <c r="O111" s="28">
        <v>3830</v>
      </c>
      <c r="P111" s="28">
        <v>4159</v>
      </c>
      <c r="Q111" s="28">
        <v>4044</v>
      </c>
      <c r="R111" s="28">
        <v>3463</v>
      </c>
      <c r="S111" s="28">
        <v>4552</v>
      </c>
      <c r="T111" s="28">
        <v>5817</v>
      </c>
      <c r="U111" s="28">
        <v>5234</v>
      </c>
      <c r="V111" s="28">
        <v>6225</v>
      </c>
      <c r="W111" s="28">
        <v>4051</v>
      </c>
      <c r="X111" s="28">
        <v>2797</v>
      </c>
      <c r="Y111" s="28">
        <v>2392</v>
      </c>
      <c r="Z111" s="28">
        <v>2042</v>
      </c>
      <c r="AA111" s="28">
        <v>2396</v>
      </c>
      <c r="AB111" s="28">
        <v>2483</v>
      </c>
      <c r="AC111" s="28">
        <v>3147</v>
      </c>
      <c r="AD111" s="28">
        <v>2488</v>
      </c>
      <c r="AE111" s="28">
        <v>2810</v>
      </c>
      <c r="AF111" s="28">
        <v>1951</v>
      </c>
      <c r="AG111" s="28">
        <v>42</v>
      </c>
      <c r="AH111" s="28">
        <v>54</v>
      </c>
      <c r="AI111" s="28">
        <v>41</v>
      </c>
      <c r="AJ111" s="28">
        <v>108</v>
      </c>
      <c r="AK111" s="28">
        <v>180</v>
      </c>
      <c r="AL111" s="28">
        <v>256</v>
      </c>
      <c r="AM111" s="28">
        <v>289</v>
      </c>
      <c r="AN111" s="28">
        <v>243</v>
      </c>
      <c r="AO111" s="28">
        <v>286</v>
      </c>
      <c r="AP111" s="28">
        <v>294</v>
      </c>
      <c r="AQ111" s="28">
        <v>344</v>
      </c>
      <c r="AR111" s="28">
        <v>406</v>
      </c>
      <c r="AS111" s="28">
        <v>405</v>
      </c>
      <c r="AT111" s="28">
        <v>392</v>
      </c>
      <c r="AU111" s="28">
        <v>447</v>
      </c>
      <c r="AV111" s="227">
        <v>418</v>
      </c>
      <c r="AW111" s="96">
        <v>427</v>
      </c>
    </row>
    <row r="112" spans="1:70" x14ac:dyDescent="0.2">
      <c r="A112" s="281"/>
      <c r="B112" s="49" t="s">
        <v>51</v>
      </c>
      <c r="C112" s="29">
        <v>0</v>
      </c>
      <c r="D112" s="29">
        <v>0</v>
      </c>
      <c r="E112" s="29">
        <v>0</v>
      </c>
      <c r="F112" s="29">
        <v>0</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9">
        <v>0</v>
      </c>
      <c r="AA112" s="29">
        <v>0</v>
      </c>
      <c r="AB112" s="29">
        <v>0</v>
      </c>
      <c r="AC112" s="29">
        <v>0</v>
      </c>
      <c r="AD112" s="29">
        <v>0</v>
      </c>
      <c r="AE112" s="29">
        <v>0</v>
      </c>
      <c r="AF112" s="29">
        <v>780</v>
      </c>
      <c r="AG112" s="29">
        <v>1123</v>
      </c>
      <c r="AH112" s="29">
        <v>507</v>
      </c>
      <c r="AI112" s="29">
        <v>736</v>
      </c>
      <c r="AJ112" s="29">
        <v>1701</v>
      </c>
      <c r="AK112" s="29">
        <v>2880</v>
      </c>
      <c r="AL112" s="29">
        <v>4265</v>
      </c>
      <c r="AM112" s="29">
        <v>7061</v>
      </c>
      <c r="AN112" s="29">
        <v>7797</v>
      </c>
      <c r="AO112" s="29">
        <v>9702</v>
      </c>
      <c r="AP112" s="29">
        <v>9751</v>
      </c>
      <c r="AQ112" s="29">
        <v>11010</v>
      </c>
      <c r="AR112" s="29">
        <v>13491</v>
      </c>
      <c r="AS112" s="29">
        <v>14415</v>
      </c>
      <c r="AT112" s="29">
        <v>15186</v>
      </c>
      <c r="AU112" s="29">
        <v>14946</v>
      </c>
      <c r="AV112" s="206">
        <v>11726</v>
      </c>
      <c r="AW112" s="93">
        <v>10156</v>
      </c>
      <c r="AX112" s="44"/>
      <c r="AY112" s="43"/>
      <c r="AZ112" s="43"/>
      <c r="BA112" s="43"/>
      <c r="BB112" s="43"/>
      <c r="BC112" s="43"/>
      <c r="BD112" s="43"/>
      <c r="BE112" s="43"/>
      <c r="BF112" s="43"/>
      <c r="BG112" s="43"/>
      <c r="BH112" s="43"/>
      <c r="BI112" s="43"/>
      <c r="BJ112" s="43"/>
      <c r="BK112" s="43"/>
      <c r="BL112" s="43"/>
      <c r="BM112" s="43"/>
      <c r="BN112" s="43"/>
      <c r="BO112" s="43"/>
      <c r="BP112" s="44"/>
      <c r="BQ112" s="43"/>
      <c r="BR112" s="43"/>
    </row>
    <row r="113" spans="1:50" x14ac:dyDescent="0.2">
      <c r="A113" s="281"/>
      <c r="B113" s="49" t="s">
        <v>125</v>
      </c>
      <c r="C113" s="150">
        <f t="shared" ref="C113:AW113" si="104">$D$15</f>
        <v>0.2</v>
      </c>
      <c r="D113" s="150">
        <f t="shared" si="104"/>
        <v>0.2</v>
      </c>
      <c r="E113" s="150">
        <f t="shared" si="104"/>
        <v>0.2</v>
      </c>
      <c r="F113" s="150">
        <f t="shared" si="104"/>
        <v>0.2</v>
      </c>
      <c r="G113" s="150">
        <f t="shared" si="104"/>
        <v>0.2</v>
      </c>
      <c r="H113" s="150">
        <f t="shared" si="104"/>
        <v>0.2</v>
      </c>
      <c r="I113" s="150">
        <f t="shared" si="104"/>
        <v>0.2</v>
      </c>
      <c r="J113" s="150">
        <f t="shared" si="104"/>
        <v>0.2</v>
      </c>
      <c r="K113" s="150">
        <f t="shared" si="104"/>
        <v>0.2</v>
      </c>
      <c r="L113" s="150">
        <f t="shared" si="104"/>
        <v>0.2</v>
      </c>
      <c r="M113" s="150">
        <f t="shared" si="104"/>
        <v>0.2</v>
      </c>
      <c r="N113" s="150">
        <f t="shared" si="104"/>
        <v>0.2</v>
      </c>
      <c r="O113" s="150">
        <f t="shared" si="104"/>
        <v>0.2</v>
      </c>
      <c r="P113" s="150">
        <f t="shared" si="104"/>
        <v>0.2</v>
      </c>
      <c r="Q113" s="150">
        <f t="shared" si="104"/>
        <v>0.2</v>
      </c>
      <c r="R113" s="150">
        <f t="shared" si="104"/>
        <v>0.2</v>
      </c>
      <c r="S113" s="150">
        <f t="shared" si="104"/>
        <v>0.2</v>
      </c>
      <c r="T113" s="150">
        <f t="shared" si="104"/>
        <v>0.2</v>
      </c>
      <c r="U113" s="150">
        <f t="shared" si="104"/>
        <v>0.2</v>
      </c>
      <c r="V113" s="150">
        <f t="shared" si="104"/>
        <v>0.2</v>
      </c>
      <c r="W113" s="150">
        <f t="shared" si="104"/>
        <v>0.2</v>
      </c>
      <c r="X113" s="150">
        <f t="shared" si="104"/>
        <v>0.2</v>
      </c>
      <c r="Y113" s="150">
        <f t="shared" si="104"/>
        <v>0.2</v>
      </c>
      <c r="Z113" s="150">
        <f t="shared" si="104"/>
        <v>0.2</v>
      </c>
      <c r="AA113" s="150">
        <f t="shared" si="104"/>
        <v>0.2</v>
      </c>
      <c r="AB113" s="150">
        <f t="shared" si="104"/>
        <v>0.2</v>
      </c>
      <c r="AC113" s="150">
        <f t="shared" si="104"/>
        <v>0.2</v>
      </c>
      <c r="AD113" s="150">
        <f t="shared" si="104"/>
        <v>0.2</v>
      </c>
      <c r="AE113" s="150">
        <f t="shared" si="104"/>
        <v>0.2</v>
      </c>
      <c r="AF113" s="150">
        <f t="shared" si="104"/>
        <v>0.2</v>
      </c>
      <c r="AG113" s="150">
        <f t="shared" si="104"/>
        <v>0.2</v>
      </c>
      <c r="AH113" s="150">
        <f t="shared" si="104"/>
        <v>0.2</v>
      </c>
      <c r="AI113" s="150">
        <f t="shared" si="104"/>
        <v>0.2</v>
      </c>
      <c r="AJ113" s="150">
        <f t="shared" si="104"/>
        <v>0.2</v>
      </c>
      <c r="AK113" s="150">
        <f t="shared" si="104"/>
        <v>0.2</v>
      </c>
      <c r="AL113" s="150">
        <f t="shared" si="104"/>
        <v>0.2</v>
      </c>
      <c r="AM113" s="150">
        <f t="shared" si="104"/>
        <v>0.2</v>
      </c>
      <c r="AN113" s="150">
        <f t="shared" si="104"/>
        <v>0.2</v>
      </c>
      <c r="AO113" s="150">
        <f t="shared" si="104"/>
        <v>0.2</v>
      </c>
      <c r="AP113" s="150">
        <f t="shared" si="104"/>
        <v>0.2</v>
      </c>
      <c r="AQ113" s="150">
        <f t="shared" si="104"/>
        <v>0.2</v>
      </c>
      <c r="AR113" s="150">
        <f t="shared" si="104"/>
        <v>0.2</v>
      </c>
      <c r="AS113" s="150">
        <f t="shared" si="104"/>
        <v>0.2</v>
      </c>
      <c r="AT113" s="150">
        <f t="shared" si="104"/>
        <v>0.2</v>
      </c>
      <c r="AU113" s="150">
        <f t="shared" si="104"/>
        <v>0.2</v>
      </c>
      <c r="AV113" s="150">
        <f t="shared" si="104"/>
        <v>0.2</v>
      </c>
      <c r="AW113" s="151">
        <f t="shared" si="104"/>
        <v>0.2</v>
      </c>
    </row>
    <row r="114" spans="1:50" x14ac:dyDescent="0.2">
      <c r="A114" s="281"/>
      <c r="B114" s="49" t="s">
        <v>124</v>
      </c>
      <c r="C114" s="148">
        <f t="shared" ref="C114:AF114" si="105">$D$14</f>
        <v>0.75</v>
      </c>
      <c r="D114" s="148">
        <f t="shared" si="105"/>
        <v>0.75</v>
      </c>
      <c r="E114" s="148">
        <f t="shared" si="105"/>
        <v>0.75</v>
      </c>
      <c r="F114" s="148">
        <f t="shared" si="105"/>
        <v>0.75</v>
      </c>
      <c r="G114" s="148">
        <f t="shared" si="105"/>
        <v>0.75</v>
      </c>
      <c r="H114" s="148">
        <f t="shared" si="105"/>
        <v>0.75</v>
      </c>
      <c r="I114" s="148">
        <f t="shared" si="105"/>
        <v>0.75</v>
      </c>
      <c r="J114" s="148">
        <f t="shared" si="105"/>
        <v>0.75</v>
      </c>
      <c r="K114" s="148">
        <f t="shared" si="105"/>
        <v>0.75</v>
      </c>
      <c r="L114" s="148">
        <f t="shared" si="105"/>
        <v>0.75</v>
      </c>
      <c r="M114" s="148">
        <f t="shared" si="105"/>
        <v>0.75</v>
      </c>
      <c r="N114" s="148">
        <f t="shared" si="105"/>
        <v>0.75</v>
      </c>
      <c r="O114" s="148">
        <f t="shared" si="105"/>
        <v>0.75</v>
      </c>
      <c r="P114" s="148">
        <f t="shared" si="105"/>
        <v>0.75</v>
      </c>
      <c r="Q114" s="148">
        <f t="shared" si="105"/>
        <v>0.75</v>
      </c>
      <c r="R114" s="148">
        <f t="shared" si="105"/>
        <v>0.75</v>
      </c>
      <c r="S114" s="148">
        <f t="shared" si="105"/>
        <v>0.75</v>
      </c>
      <c r="T114" s="148">
        <f t="shared" si="105"/>
        <v>0.75</v>
      </c>
      <c r="U114" s="148">
        <f t="shared" si="105"/>
        <v>0.75</v>
      </c>
      <c r="V114" s="148">
        <f t="shared" si="105"/>
        <v>0.75</v>
      </c>
      <c r="W114" s="148">
        <f t="shared" si="105"/>
        <v>0.75</v>
      </c>
      <c r="X114" s="148">
        <f t="shared" si="105"/>
        <v>0.75</v>
      </c>
      <c r="Y114" s="148">
        <f t="shared" si="105"/>
        <v>0.75</v>
      </c>
      <c r="Z114" s="148">
        <f t="shared" si="105"/>
        <v>0.75</v>
      </c>
      <c r="AA114" s="148">
        <f t="shared" si="105"/>
        <v>0.75</v>
      </c>
      <c r="AB114" s="148">
        <f t="shared" si="105"/>
        <v>0.75</v>
      </c>
      <c r="AC114" s="148">
        <f t="shared" si="105"/>
        <v>0.75</v>
      </c>
      <c r="AD114" s="148">
        <f t="shared" si="105"/>
        <v>0.75</v>
      </c>
      <c r="AE114" s="148">
        <f t="shared" si="105"/>
        <v>0.75</v>
      </c>
      <c r="AF114" s="148">
        <f t="shared" si="105"/>
        <v>0.75</v>
      </c>
      <c r="AG114" s="150">
        <f t="shared" ref="AG114:AW114" si="106">$D$14</f>
        <v>0.75</v>
      </c>
      <c r="AH114" s="150">
        <f t="shared" si="106"/>
        <v>0.75</v>
      </c>
      <c r="AI114" s="150">
        <f t="shared" si="106"/>
        <v>0.75</v>
      </c>
      <c r="AJ114" s="150">
        <f t="shared" si="106"/>
        <v>0.75</v>
      </c>
      <c r="AK114" s="150">
        <f t="shared" si="106"/>
        <v>0.75</v>
      </c>
      <c r="AL114" s="150">
        <f t="shared" si="106"/>
        <v>0.75</v>
      </c>
      <c r="AM114" s="150">
        <f t="shared" si="106"/>
        <v>0.75</v>
      </c>
      <c r="AN114" s="150">
        <f t="shared" si="106"/>
        <v>0.75</v>
      </c>
      <c r="AO114" s="150">
        <f t="shared" si="106"/>
        <v>0.75</v>
      </c>
      <c r="AP114" s="150">
        <f t="shared" si="106"/>
        <v>0.75</v>
      </c>
      <c r="AQ114" s="150">
        <f t="shared" si="106"/>
        <v>0.75</v>
      </c>
      <c r="AR114" s="150">
        <f t="shared" si="106"/>
        <v>0.75</v>
      </c>
      <c r="AS114" s="150">
        <f t="shared" si="106"/>
        <v>0.75</v>
      </c>
      <c r="AT114" s="150">
        <f t="shared" si="106"/>
        <v>0.75</v>
      </c>
      <c r="AU114" s="150">
        <f t="shared" si="106"/>
        <v>0.75</v>
      </c>
      <c r="AV114" s="150">
        <f t="shared" si="106"/>
        <v>0.75</v>
      </c>
      <c r="AW114" s="151">
        <f t="shared" si="106"/>
        <v>0.75</v>
      </c>
    </row>
    <row r="115" spans="1:50" x14ac:dyDescent="0.2">
      <c r="A115" s="281"/>
      <c r="B115" s="49" t="s">
        <v>167</v>
      </c>
      <c r="C115" s="32">
        <f>(C111*C113)</f>
        <v>598.20000000000005</v>
      </c>
      <c r="D115" s="32">
        <f t="shared" ref="D115:AW115" si="107">(D111*D113)</f>
        <v>651.20000000000005</v>
      </c>
      <c r="E115" s="32">
        <f t="shared" si="107"/>
        <v>740.80000000000007</v>
      </c>
      <c r="F115" s="32">
        <f t="shared" si="107"/>
        <v>617</v>
      </c>
      <c r="G115" s="32">
        <f t="shared" si="107"/>
        <v>646.40000000000009</v>
      </c>
      <c r="H115" s="32">
        <f t="shared" si="107"/>
        <v>736.2</v>
      </c>
      <c r="I115" s="32">
        <f t="shared" si="107"/>
        <v>828.2</v>
      </c>
      <c r="J115" s="32">
        <f t="shared" si="107"/>
        <v>1054.4000000000001</v>
      </c>
      <c r="K115" s="32">
        <f t="shared" si="107"/>
        <v>759.6</v>
      </c>
      <c r="L115" s="32">
        <f t="shared" si="107"/>
        <v>647.20000000000005</v>
      </c>
      <c r="M115" s="32">
        <f t="shared" si="107"/>
        <v>676.80000000000007</v>
      </c>
      <c r="N115" s="32">
        <f t="shared" si="107"/>
        <v>642.80000000000007</v>
      </c>
      <c r="O115" s="32">
        <f t="shared" si="107"/>
        <v>766</v>
      </c>
      <c r="P115" s="32">
        <f t="shared" si="107"/>
        <v>831.80000000000007</v>
      </c>
      <c r="Q115" s="32">
        <f t="shared" si="107"/>
        <v>808.80000000000007</v>
      </c>
      <c r="R115" s="32">
        <f t="shared" si="107"/>
        <v>692.6</v>
      </c>
      <c r="S115" s="32">
        <f t="shared" si="107"/>
        <v>910.40000000000009</v>
      </c>
      <c r="T115" s="32">
        <f t="shared" si="107"/>
        <v>1163.4000000000001</v>
      </c>
      <c r="U115" s="32">
        <f t="shared" si="107"/>
        <v>1046.8</v>
      </c>
      <c r="V115" s="32">
        <f t="shared" si="107"/>
        <v>1245</v>
      </c>
      <c r="W115" s="32">
        <f t="shared" si="107"/>
        <v>810.2</v>
      </c>
      <c r="X115" s="32">
        <f t="shared" si="107"/>
        <v>559.4</v>
      </c>
      <c r="Y115" s="32">
        <f t="shared" si="107"/>
        <v>478.40000000000003</v>
      </c>
      <c r="Z115" s="32">
        <f t="shared" si="107"/>
        <v>408.40000000000003</v>
      </c>
      <c r="AA115" s="32">
        <f t="shared" si="107"/>
        <v>479.20000000000005</v>
      </c>
      <c r="AB115" s="32">
        <f t="shared" si="107"/>
        <v>496.6</v>
      </c>
      <c r="AC115" s="32">
        <f t="shared" si="107"/>
        <v>629.40000000000009</v>
      </c>
      <c r="AD115" s="32">
        <f t="shared" si="107"/>
        <v>497.6</v>
      </c>
      <c r="AE115" s="32">
        <f t="shared" si="107"/>
        <v>562</v>
      </c>
      <c r="AF115" s="32">
        <f t="shared" si="107"/>
        <v>390.20000000000005</v>
      </c>
      <c r="AG115" s="32">
        <f t="shared" si="107"/>
        <v>8.4</v>
      </c>
      <c r="AH115" s="32">
        <f t="shared" si="107"/>
        <v>10.8</v>
      </c>
      <c r="AI115" s="32">
        <f t="shared" si="107"/>
        <v>8.2000000000000011</v>
      </c>
      <c r="AJ115" s="32">
        <f t="shared" si="107"/>
        <v>21.6</v>
      </c>
      <c r="AK115" s="32">
        <f t="shared" si="107"/>
        <v>36</v>
      </c>
      <c r="AL115" s="32">
        <f t="shared" si="107"/>
        <v>51.2</v>
      </c>
      <c r="AM115" s="32">
        <f t="shared" si="107"/>
        <v>57.800000000000004</v>
      </c>
      <c r="AN115" s="32">
        <f t="shared" si="107"/>
        <v>48.6</v>
      </c>
      <c r="AO115" s="32">
        <f t="shared" si="107"/>
        <v>57.2</v>
      </c>
      <c r="AP115" s="32">
        <f t="shared" si="107"/>
        <v>58.800000000000004</v>
      </c>
      <c r="AQ115" s="32">
        <f t="shared" si="107"/>
        <v>68.8</v>
      </c>
      <c r="AR115" s="32">
        <f t="shared" si="107"/>
        <v>81.2</v>
      </c>
      <c r="AS115" s="32">
        <f t="shared" si="107"/>
        <v>81</v>
      </c>
      <c r="AT115" s="32">
        <f t="shared" si="107"/>
        <v>78.400000000000006</v>
      </c>
      <c r="AU115" s="32">
        <f t="shared" si="107"/>
        <v>89.4</v>
      </c>
      <c r="AV115" s="32">
        <f t="shared" si="107"/>
        <v>83.600000000000009</v>
      </c>
      <c r="AW115" s="50">
        <f t="shared" si="107"/>
        <v>85.4</v>
      </c>
    </row>
    <row r="116" spans="1:50" x14ac:dyDescent="0.2">
      <c r="A116" s="281"/>
      <c r="B116" s="49" t="s">
        <v>168</v>
      </c>
      <c r="C116" s="32">
        <f>C112*C114</f>
        <v>0</v>
      </c>
      <c r="D116" s="32">
        <f t="shared" ref="D116:AW116" si="108">D112*D114</f>
        <v>0</v>
      </c>
      <c r="E116" s="32">
        <f t="shared" si="108"/>
        <v>0</v>
      </c>
      <c r="F116" s="32">
        <f t="shared" si="108"/>
        <v>0</v>
      </c>
      <c r="G116" s="32">
        <f t="shared" si="108"/>
        <v>0</v>
      </c>
      <c r="H116" s="32">
        <f t="shared" si="108"/>
        <v>0</v>
      </c>
      <c r="I116" s="32">
        <f t="shared" si="108"/>
        <v>0</v>
      </c>
      <c r="J116" s="32">
        <f t="shared" si="108"/>
        <v>0</v>
      </c>
      <c r="K116" s="32">
        <f t="shared" si="108"/>
        <v>0</v>
      </c>
      <c r="L116" s="32">
        <f t="shared" si="108"/>
        <v>0</v>
      </c>
      <c r="M116" s="32">
        <f t="shared" si="108"/>
        <v>0</v>
      </c>
      <c r="N116" s="32">
        <f t="shared" si="108"/>
        <v>0</v>
      </c>
      <c r="O116" s="32">
        <f t="shared" si="108"/>
        <v>0</v>
      </c>
      <c r="P116" s="32">
        <f t="shared" si="108"/>
        <v>0</v>
      </c>
      <c r="Q116" s="32">
        <f t="shared" si="108"/>
        <v>0</v>
      </c>
      <c r="R116" s="32">
        <f t="shared" si="108"/>
        <v>0</v>
      </c>
      <c r="S116" s="32">
        <f t="shared" si="108"/>
        <v>0</v>
      </c>
      <c r="T116" s="32">
        <f t="shared" si="108"/>
        <v>0</v>
      </c>
      <c r="U116" s="32">
        <f t="shared" si="108"/>
        <v>0</v>
      </c>
      <c r="V116" s="32">
        <f t="shared" si="108"/>
        <v>0</v>
      </c>
      <c r="W116" s="32">
        <f t="shared" si="108"/>
        <v>0</v>
      </c>
      <c r="X116" s="32">
        <f t="shared" si="108"/>
        <v>0</v>
      </c>
      <c r="Y116" s="32">
        <f t="shared" si="108"/>
        <v>0</v>
      </c>
      <c r="Z116" s="32">
        <f t="shared" si="108"/>
        <v>0</v>
      </c>
      <c r="AA116" s="32">
        <f t="shared" si="108"/>
        <v>0</v>
      </c>
      <c r="AB116" s="32">
        <f t="shared" si="108"/>
        <v>0</v>
      </c>
      <c r="AC116" s="32">
        <f t="shared" si="108"/>
        <v>0</v>
      </c>
      <c r="AD116" s="32">
        <f t="shared" si="108"/>
        <v>0</v>
      </c>
      <c r="AE116" s="32">
        <f t="shared" si="108"/>
        <v>0</v>
      </c>
      <c r="AF116" s="32">
        <f t="shared" si="108"/>
        <v>585</v>
      </c>
      <c r="AG116" s="32">
        <f t="shared" si="108"/>
        <v>842.25</v>
      </c>
      <c r="AH116" s="32">
        <f t="shared" si="108"/>
        <v>380.25</v>
      </c>
      <c r="AI116" s="32">
        <f t="shared" si="108"/>
        <v>552</v>
      </c>
      <c r="AJ116" s="32">
        <f t="shared" si="108"/>
        <v>1275.75</v>
      </c>
      <c r="AK116" s="32">
        <f t="shared" si="108"/>
        <v>2160</v>
      </c>
      <c r="AL116" s="32">
        <f t="shared" si="108"/>
        <v>3198.75</v>
      </c>
      <c r="AM116" s="32">
        <f t="shared" si="108"/>
        <v>5295.75</v>
      </c>
      <c r="AN116" s="32">
        <f t="shared" si="108"/>
        <v>5847.75</v>
      </c>
      <c r="AO116" s="32">
        <f t="shared" si="108"/>
        <v>7276.5</v>
      </c>
      <c r="AP116" s="32">
        <f t="shared" si="108"/>
        <v>7313.25</v>
      </c>
      <c r="AQ116" s="32">
        <f t="shared" si="108"/>
        <v>8257.5</v>
      </c>
      <c r="AR116" s="32">
        <f t="shared" si="108"/>
        <v>10118.25</v>
      </c>
      <c r="AS116" s="32">
        <f t="shared" si="108"/>
        <v>10811.25</v>
      </c>
      <c r="AT116" s="32">
        <f t="shared" si="108"/>
        <v>11389.5</v>
      </c>
      <c r="AU116" s="32">
        <f t="shared" si="108"/>
        <v>11209.5</v>
      </c>
      <c r="AV116" s="32">
        <f t="shared" si="108"/>
        <v>8794.5</v>
      </c>
      <c r="AW116" s="50">
        <f t="shared" si="108"/>
        <v>7617</v>
      </c>
      <c r="AX116" s="44"/>
    </row>
    <row r="117" spans="1:50" x14ac:dyDescent="0.2">
      <c r="A117" s="281"/>
      <c r="B117" s="49" t="s">
        <v>53</v>
      </c>
      <c r="C117" s="51">
        <v>112</v>
      </c>
      <c r="D117" s="51">
        <v>135</v>
      </c>
      <c r="E117" s="51">
        <v>188</v>
      </c>
      <c r="F117" s="51">
        <v>120</v>
      </c>
      <c r="G117" s="51">
        <v>140</v>
      </c>
      <c r="H117" s="51">
        <v>229</v>
      </c>
      <c r="I117" s="51">
        <v>188</v>
      </c>
      <c r="J117" s="51">
        <v>189</v>
      </c>
      <c r="K117" s="51">
        <v>121</v>
      </c>
      <c r="L117" s="51">
        <v>73</v>
      </c>
      <c r="M117" s="51">
        <v>76</v>
      </c>
      <c r="N117" s="51">
        <v>77</v>
      </c>
      <c r="O117" s="51">
        <v>99</v>
      </c>
      <c r="P117" s="51">
        <v>89</v>
      </c>
      <c r="Q117" s="51">
        <v>83</v>
      </c>
      <c r="R117" s="51">
        <v>109</v>
      </c>
      <c r="S117" s="51">
        <v>118</v>
      </c>
      <c r="T117" s="51">
        <v>85</v>
      </c>
      <c r="U117" s="51">
        <v>76</v>
      </c>
      <c r="V117" s="51">
        <v>59</v>
      </c>
      <c r="W117" s="51">
        <v>43</v>
      </c>
      <c r="X117" s="51">
        <v>49</v>
      </c>
      <c r="Y117" s="51">
        <v>50</v>
      </c>
      <c r="Z117" s="51">
        <v>38</v>
      </c>
      <c r="AA117" s="51">
        <v>29</v>
      </c>
      <c r="AB117" s="51">
        <v>37</v>
      </c>
      <c r="AC117" s="51">
        <v>36</v>
      </c>
      <c r="AD117" s="51">
        <v>31</v>
      </c>
      <c r="AE117" s="51">
        <v>45</v>
      </c>
      <c r="AF117" s="51">
        <v>27</v>
      </c>
      <c r="AG117" s="51">
        <v>3</v>
      </c>
      <c r="AH117" s="51">
        <v>6</v>
      </c>
      <c r="AI117" s="51">
        <v>4</v>
      </c>
      <c r="AJ117" s="51">
        <v>4</v>
      </c>
      <c r="AK117" s="51">
        <v>7</v>
      </c>
      <c r="AL117" s="51">
        <v>3</v>
      </c>
      <c r="AM117" s="51">
        <v>7</v>
      </c>
      <c r="AN117" s="51">
        <v>9</v>
      </c>
      <c r="AO117" s="51">
        <v>10</v>
      </c>
      <c r="AP117" s="51">
        <v>14</v>
      </c>
      <c r="AQ117" s="51">
        <v>26</v>
      </c>
      <c r="AR117" s="51">
        <v>19</v>
      </c>
      <c r="AS117" s="51">
        <v>28</v>
      </c>
      <c r="AT117" s="51">
        <v>65</v>
      </c>
      <c r="AU117" s="51">
        <v>118</v>
      </c>
      <c r="AV117" s="130">
        <v>138</v>
      </c>
      <c r="AW117" s="94">
        <v>150</v>
      </c>
      <c r="AX117" s="277"/>
    </row>
    <row r="118" spans="1:50" x14ac:dyDescent="0.2">
      <c r="A118" s="281"/>
      <c r="B118" s="49" t="s">
        <v>54</v>
      </c>
      <c r="C118" s="29">
        <v>0</v>
      </c>
      <c r="D118" s="29">
        <v>0</v>
      </c>
      <c r="E118" s="29">
        <v>0</v>
      </c>
      <c r="F118" s="29">
        <v>0</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c r="AF118" s="51">
        <v>3</v>
      </c>
      <c r="AG118" s="51">
        <v>13</v>
      </c>
      <c r="AH118" s="51">
        <v>16</v>
      </c>
      <c r="AI118" s="51">
        <v>53</v>
      </c>
      <c r="AJ118" s="51">
        <v>52</v>
      </c>
      <c r="AK118" s="51">
        <v>30</v>
      </c>
      <c r="AL118" s="51">
        <v>11</v>
      </c>
      <c r="AM118" s="51">
        <v>35</v>
      </c>
      <c r="AN118" s="51">
        <v>17</v>
      </c>
      <c r="AO118" s="51">
        <v>34</v>
      </c>
      <c r="AP118" s="51">
        <v>26</v>
      </c>
      <c r="AQ118" s="51">
        <v>41</v>
      </c>
      <c r="AR118" s="51">
        <v>44</v>
      </c>
      <c r="AS118" s="51">
        <v>52</v>
      </c>
      <c r="AT118" s="51">
        <v>35</v>
      </c>
      <c r="AU118" s="51">
        <v>32</v>
      </c>
      <c r="AV118" s="130">
        <v>36</v>
      </c>
      <c r="AW118" s="94">
        <v>24</v>
      </c>
    </row>
    <row r="119" spans="1:50" x14ac:dyDescent="0.2">
      <c r="A119" s="281"/>
      <c r="B119" s="49" t="s">
        <v>173</v>
      </c>
      <c r="C119" s="152">
        <f t="shared" ref="C119:AW119" si="109">$D$16</f>
        <v>0.2</v>
      </c>
      <c r="D119" s="152">
        <f t="shared" si="109"/>
        <v>0.2</v>
      </c>
      <c r="E119" s="152">
        <f t="shared" si="109"/>
        <v>0.2</v>
      </c>
      <c r="F119" s="152">
        <f t="shared" si="109"/>
        <v>0.2</v>
      </c>
      <c r="G119" s="152">
        <f t="shared" si="109"/>
        <v>0.2</v>
      </c>
      <c r="H119" s="152">
        <f t="shared" si="109"/>
        <v>0.2</v>
      </c>
      <c r="I119" s="152">
        <f t="shared" si="109"/>
        <v>0.2</v>
      </c>
      <c r="J119" s="152">
        <f t="shared" si="109"/>
        <v>0.2</v>
      </c>
      <c r="K119" s="152">
        <f t="shared" si="109"/>
        <v>0.2</v>
      </c>
      <c r="L119" s="152">
        <f t="shared" si="109"/>
        <v>0.2</v>
      </c>
      <c r="M119" s="152">
        <f t="shared" si="109"/>
        <v>0.2</v>
      </c>
      <c r="N119" s="152">
        <f t="shared" si="109"/>
        <v>0.2</v>
      </c>
      <c r="O119" s="152">
        <f t="shared" si="109"/>
        <v>0.2</v>
      </c>
      <c r="P119" s="152">
        <f t="shared" si="109"/>
        <v>0.2</v>
      </c>
      <c r="Q119" s="152">
        <f t="shared" si="109"/>
        <v>0.2</v>
      </c>
      <c r="R119" s="152">
        <f t="shared" si="109"/>
        <v>0.2</v>
      </c>
      <c r="S119" s="152">
        <f t="shared" si="109"/>
        <v>0.2</v>
      </c>
      <c r="T119" s="152">
        <f t="shared" si="109"/>
        <v>0.2</v>
      </c>
      <c r="U119" s="152">
        <f t="shared" si="109"/>
        <v>0.2</v>
      </c>
      <c r="V119" s="152">
        <f t="shared" si="109"/>
        <v>0.2</v>
      </c>
      <c r="W119" s="152">
        <f t="shared" si="109"/>
        <v>0.2</v>
      </c>
      <c r="X119" s="152">
        <f t="shared" si="109"/>
        <v>0.2</v>
      </c>
      <c r="Y119" s="152">
        <f t="shared" si="109"/>
        <v>0.2</v>
      </c>
      <c r="Z119" s="152">
        <f t="shared" si="109"/>
        <v>0.2</v>
      </c>
      <c r="AA119" s="152">
        <f t="shared" si="109"/>
        <v>0.2</v>
      </c>
      <c r="AB119" s="152">
        <f t="shared" si="109"/>
        <v>0.2</v>
      </c>
      <c r="AC119" s="152">
        <f t="shared" si="109"/>
        <v>0.2</v>
      </c>
      <c r="AD119" s="152">
        <f t="shared" si="109"/>
        <v>0.2</v>
      </c>
      <c r="AE119" s="152">
        <f t="shared" si="109"/>
        <v>0.2</v>
      </c>
      <c r="AF119" s="152">
        <f t="shared" si="109"/>
        <v>0.2</v>
      </c>
      <c r="AG119" s="152">
        <f t="shared" si="109"/>
        <v>0.2</v>
      </c>
      <c r="AH119" s="152">
        <f t="shared" si="109"/>
        <v>0.2</v>
      </c>
      <c r="AI119" s="152">
        <f t="shared" si="109"/>
        <v>0.2</v>
      </c>
      <c r="AJ119" s="152">
        <f t="shared" si="109"/>
        <v>0.2</v>
      </c>
      <c r="AK119" s="152">
        <f t="shared" si="109"/>
        <v>0.2</v>
      </c>
      <c r="AL119" s="152">
        <f t="shared" si="109"/>
        <v>0.2</v>
      </c>
      <c r="AM119" s="152">
        <f t="shared" si="109"/>
        <v>0.2</v>
      </c>
      <c r="AN119" s="152">
        <f t="shared" si="109"/>
        <v>0.2</v>
      </c>
      <c r="AO119" s="152">
        <f t="shared" si="109"/>
        <v>0.2</v>
      </c>
      <c r="AP119" s="152">
        <f t="shared" si="109"/>
        <v>0.2</v>
      </c>
      <c r="AQ119" s="152">
        <f t="shared" si="109"/>
        <v>0.2</v>
      </c>
      <c r="AR119" s="152">
        <f t="shared" si="109"/>
        <v>0.2</v>
      </c>
      <c r="AS119" s="152">
        <f t="shared" si="109"/>
        <v>0.2</v>
      </c>
      <c r="AT119" s="152">
        <f t="shared" si="109"/>
        <v>0.2</v>
      </c>
      <c r="AU119" s="152">
        <f t="shared" si="109"/>
        <v>0.2</v>
      </c>
      <c r="AV119" s="152">
        <f t="shared" si="109"/>
        <v>0.2</v>
      </c>
      <c r="AW119" s="153">
        <f t="shared" si="109"/>
        <v>0.2</v>
      </c>
    </row>
    <row r="120" spans="1:50" x14ac:dyDescent="0.2">
      <c r="A120" s="281"/>
      <c r="B120" s="49" t="s">
        <v>174</v>
      </c>
      <c r="C120" s="133">
        <f>C117*C119</f>
        <v>22.400000000000002</v>
      </c>
      <c r="D120" s="133">
        <f t="shared" ref="D120:AW120" si="110">D117*D119</f>
        <v>27</v>
      </c>
      <c r="E120" s="133">
        <f t="shared" si="110"/>
        <v>37.6</v>
      </c>
      <c r="F120" s="133">
        <f t="shared" si="110"/>
        <v>24</v>
      </c>
      <c r="G120" s="133">
        <f t="shared" si="110"/>
        <v>28</v>
      </c>
      <c r="H120" s="133">
        <f t="shared" si="110"/>
        <v>45.800000000000004</v>
      </c>
      <c r="I120" s="133">
        <f t="shared" si="110"/>
        <v>37.6</v>
      </c>
      <c r="J120" s="133">
        <f t="shared" si="110"/>
        <v>37.800000000000004</v>
      </c>
      <c r="K120" s="133">
        <f t="shared" si="110"/>
        <v>24.200000000000003</v>
      </c>
      <c r="L120" s="133">
        <f t="shared" si="110"/>
        <v>14.600000000000001</v>
      </c>
      <c r="M120" s="133">
        <f t="shared" si="110"/>
        <v>15.200000000000001</v>
      </c>
      <c r="N120" s="133">
        <f t="shared" si="110"/>
        <v>15.4</v>
      </c>
      <c r="O120" s="133">
        <f t="shared" si="110"/>
        <v>19.8</v>
      </c>
      <c r="P120" s="133">
        <f t="shared" si="110"/>
        <v>17.8</v>
      </c>
      <c r="Q120" s="133">
        <f t="shared" si="110"/>
        <v>16.600000000000001</v>
      </c>
      <c r="R120" s="133">
        <f t="shared" si="110"/>
        <v>21.8</v>
      </c>
      <c r="S120" s="133">
        <f t="shared" si="110"/>
        <v>23.6</v>
      </c>
      <c r="T120" s="133">
        <f t="shared" si="110"/>
        <v>17</v>
      </c>
      <c r="U120" s="133">
        <f t="shared" si="110"/>
        <v>15.200000000000001</v>
      </c>
      <c r="V120" s="133">
        <f t="shared" si="110"/>
        <v>11.8</v>
      </c>
      <c r="W120" s="133">
        <f t="shared" si="110"/>
        <v>8.6</v>
      </c>
      <c r="X120" s="133">
        <f t="shared" si="110"/>
        <v>9.8000000000000007</v>
      </c>
      <c r="Y120" s="133">
        <f t="shared" si="110"/>
        <v>10</v>
      </c>
      <c r="Z120" s="133">
        <f t="shared" si="110"/>
        <v>7.6000000000000005</v>
      </c>
      <c r="AA120" s="133">
        <f t="shared" si="110"/>
        <v>5.8000000000000007</v>
      </c>
      <c r="AB120" s="133">
        <f t="shared" si="110"/>
        <v>7.4</v>
      </c>
      <c r="AC120" s="133">
        <f t="shared" si="110"/>
        <v>7.2</v>
      </c>
      <c r="AD120" s="133">
        <f t="shared" si="110"/>
        <v>6.2</v>
      </c>
      <c r="AE120" s="133">
        <f t="shared" si="110"/>
        <v>9</v>
      </c>
      <c r="AF120" s="133">
        <f t="shared" si="110"/>
        <v>5.4</v>
      </c>
      <c r="AG120" s="133">
        <f t="shared" si="110"/>
        <v>0.60000000000000009</v>
      </c>
      <c r="AH120" s="133">
        <f t="shared" si="110"/>
        <v>1.2000000000000002</v>
      </c>
      <c r="AI120" s="133">
        <f t="shared" si="110"/>
        <v>0.8</v>
      </c>
      <c r="AJ120" s="133">
        <f t="shared" si="110"/>
        <v>0.8</v>
      </c>
      <c r="AK120" s="133">
        <f t="shared" si="110"/>
        <v>1.4000000000000001</v>
      </c>
      <c r="AL120" s="133">
        <f t="shared" si="110"/>
        <v>0.60000000000000009</v>
      </c>
      <c r="AM120" s="133">
        <f t="shared" si="110"/>
        <v>1.4000000000000001</v>
      </c>
      <c r="AN120" s="133">
        <f t="shared" si="110"/>
        <v>1.8</v>
      </c>
      <c r="AO120" s="133">
        <f t="shared" si="110"/>
        <v>2</v>
      </c>
      <c r="AP120" s="133">
        <f t="shared" si="110"/>
        <v>2.8000000000000003</v>
      </c>
      <c r="AQ120" s="133">
        <f t="shared" si="110"/>
        <v>5.2</v>
      </c>
      <c r="AR120" s="133">
        <f t="shared" si="110"/>
        <v>3.8000000000000003</v>
      </c>
      <c r="AS120" s="133">
        <f t="shared" si="110"/>
        <v>5.6000000000000005</v>
      </c>
      <c r="AT120" s="133">
        <f t="shared" si="110"/>
        <v>13</v>
      </c>
      <c r="AU120" s="133">
        <f t="shared" si="110"/>
        <v>23.6</v>
      </c>
      <c r="AV120" s="133">
        <f t="shared" si="110"/>
        <v>27.6</v>
      </c>
      <c r="AW120" s="134">
        <f t="shared" si="110"/>
        <v>30</v>
      </c>
    </row>
    <row r="121" spans="1:50" x14ac:dyDescent="0.2">
      <c r="A121" s="281"/>
      <c r="B121" s="49" t="s">
        <v>169</v>
      </c>
      <c r="C121" s="152">
        <f>$D$17</f>
        <v>0.5</v>
      </c>
      <c r="D121" s="152">
        <f t="shared" ref="D121:AW121" si="111">$D$17</f>
        <v>0.5</v>
      </c>
      <c r="E121" s="152">
        <f t="shared" si="111"/>
        <v>0.5</v>
      </c>
      <c r="F121" s="152">
        <f t="shared" si="111"/>
        <v>0.5</v>
      </c>
      <c r="G121" s="152">
        <f t="shared" si="111"/>
        <v>0.5</v>
      </c>
      <c r="H121" s="152">
        <f t="shared" si="111"/>
        <v>0.5</v>
      </c>
      <c r="I121" s="152">
        <f t="shared" si="111"/>
        <v>0.5</v>
      </c>
      <c r="J121" s="152">
        <f t="shared" si="111"/>
        <v>0.5</v>
      </c>
      <c r="K121" s="152">
        <f t="shared" si="111"/>
        <v>0.5</v>
      </c>
      <c r="L121" s="152">
        <f t="shared" si="111"/>
        <v>0.5</v>
      </c>
      <c r="M121" s="152">
        <f t="shared" si="111"/>
        <v>0.5</v>
      </c>
      <c r="N121" s="152">
        <f t="shared" si="111"/>
        <v>0.5</v>
      </c>
      <c r="O121" s="152">
        <f t="shared" si="111"/>
        <v>0.5</v>
      </c>
      <c r="P121" s="152">
        <f t="shared" si="111"/>
        <v>0.5</v>
      </c>
      <c r="Q121" s="152">
        <f t="shared" si="111"/>
        <v>0.5</v>
      </c>
      <c r="R121" s="152">
        <f t="shared" si="111"/>
        <v>0.5</v>
      </c>
      <c r="S121" s="152">
        <f t="shared" si="111"/>
        <v>0.5</v>
      </c>
      <c r="T121" s="152">
        <f t="shared" si="111"/>
        <v>0.5</v>
      </c>
      <c r="U121" s="152">
        <f t="shared" si="111"/>
        <v>0.5</v>
      </c>
      <c r="V121" s="152">
        <f t="shared" si="111"/>
        <v>0.5</v>
      </c>
      <c r="W121" s="152">
        <f t="shared" si="111"/>
        <v>0.5</v>
      </c>
      <c r="X121" s="152">
        <f t="shared" si="111"/>
        <v>0.5</v>
      </c>
      <c r="Y121" s="152">
        <f t="shared" si="111"/>
        <v>0.5</v>
      </c>
      <c r="Z121" s="152">
        <f t="shared" si="111"/>
        <v>0.5</v>
      </c>
      <c r="AA121" s="152">
        <f t="shared" si="111"/>
        <v>0.5</v>
      </c>
      <c r="AB121" s="152">
        <f t="shared" si="111"/>
        <v>0.5</v>
      </c>
      <c r="AC121" s="152">
        <f t="shared" si="111"/>
        <v>0.5</v>
      </c>
      <c r="AD121" s="152">
        <f t="shared" si="111"/>
        <v>0.5</v>
      </c>
      <c r="AE121" s="152">
        <f t="shared" si="111"/>
        <v>0.5</v>
      </c>
      <c r="AF121" s="152">
        <f t="shared" si="111"/>
        <v>0.5</v>
      </c>
      <c r="AG121" s="152">
        <f t="shared" si="111"/>
        <v>0.5</v>
      </c>
      <c r="AH121" s="152">
        <f t="shared" si="111"/>
        <v>0.5</v>
      </c>
      <c r="AI121" s="152">
        <f t="shared" si="111"/>
        <v>0.5</v>
      </c>
      <c r="AJ121" s="152">
        <f t="shared" si="111"/>
        <v>0.5</v>
      </c>
      <c r="AK121" s="152">
        <f t="shared" si="111"/>
        <v>0.5</v>
      </c>
      <c r="AL121" s="152">
        <f t="shared" si="111"/>
        <v>0.5</v>
      </c>
      <c r="AM121" s="152">
        <f t="shared" si="111"/>
        <v>0.5</v>
      </c>
      <c r="AN121" s="152">
        <f t="shared" si="111"/>
        <v>0.5</v>
      </c>
      <c r="AO121" s="152">
        <f t="shared" si="111"/>
        <v>0.5</v>
      </c>
      <c r="AP121" s="152">
        <f t="shared" si="111"/>
        <v>0.5</v>
      </c>
      <c r="AQ121" s="152">
        <f t="shared" si="111"/>
        <v>0.5</v>
      </c>
      <c r="AR121" s="152">
        <f t="shared" si="111"/>
        <v>0.5</v>
      </c>
      <c r="AS121" s="152">
        <f t="shared" si="111"/>
        <v>0.5</v>
      </c>
      <c r="AT121" s="152">
        <f t="shared" si="111"/>
        <v>0.5</v>
      </c>
      <c r="AU121" s="152">
        <f t="shared" si="111"/>
        <v>0.5</v>
      </c>
      <c r="AV121" s="152">
        <f t="shared" si="111"/>
        <v>0.5</v>
      </c>
      <c r="AW121" s="153">
        <f t="shared" si="111"/>
        <v>0.5</v>
      </c>
    </row>
    <row r="122" spans="1:50" x14ac:dyDescent="0.2">
      <c r="A122" s="281"/>
      <c r="B122" s="49" t="s">
        <v>172</v>
      </c>
      <c r="C122" s="133">
        <f>C118*C121</f>
        <v>0</v>
      </c>
      <c r="D122" s="133">
        <f t="shared" ref="D122:AW122" si="112">D118*D121</f>
        <v>0</v>
      </c>
      <c r="E122" s="133">
        <f t="shared" si="112"/>
        <v>0</v>
      </c>
      <c r="F122" s="133">
        <f t="shared" si="112"/>
        <v>0</v>
      </c>
      <c r="G122" s="133">
        <f t="shared" si="112"/>
        <v>0</v>
      </c>
      <c r="H122" s="133">
        <f t="shared" si="112"/>
        <v>0</v>
      </c>
      <c r="I122" s="133">
        <f t="shared" si="112"/>
        <v>0</v>
      </c>
      <c r="J122" s="133">
        <f t="shared" si="112"/>
        <v>0</v>
      </c>
      <c r="K122" s="133">
        <f t="shared" si="112"/>
        <v>0</v>
      </c>
      <c r="L122" s="133">
        <f t="shared" si="112"/>
        <v>0</v>
      </c>
      <c r="M122" s="133">
        <f t="shared" si="112"/>
        <v>0</v>
      </c>
      <c r="N122" s="133">
        <f t="shared" si="112"/>
        <v>0</v>
      </c>
      <c r="O122" s="133">
        <f t="shared" si="112"/>
        <v>0</v>
      </c>
      <c r="P122" s="133">
        <f t="shared" si="112"/>
        <v>0</v>
      </c>
      <c r="Q122" s="133">
        <f t="shared" si="112"/>
        <v>0</v>
      </c>
      <c r="R122" s="133">
        <f t="shared" si="112"/>
        <v>0</v>
      </c>
      <c r="S122" s="133">
        <f t="shared" si="112"/>
        <v>0</v>
      </c>
      <c r="T122" s="133">
        <f t="shared" si="112"/>
        <v>0</v>
      </c>
      <c r="U122" s="133">
        <f t="shared" si="112"/>
        <v>0</v>
      </c>
      <c r="V122" s="133">
        <f t="shared" si="112"/>
        <v>0</v>
      </c>
      <c r="W122" s="133">
        <f t="shared" si="112"/>
        <v>0</v>
      </c>
      <c r="X122" s="133">
        <f t="shared" si="112"/>
        <v>0</v>
      </c>
      <c r="Y122" s="133">
        <f t="shared" si="112"/>
        <v>0</v>
      </c>
      <c r="Z122" s="133">
        <f t="shared" si="112"/>
        <v>0</v>
      </c>
      <c r="AA122" s="133">
        <f t="shared" si="112"/>
        <v>0</v>
      </c>
      <c r="AB122" s="133">
        <f t="shared" si="112"/>
        <v>0</v>
      </c>
      <c r="AC122" s="133">
        <f t="shared" si="112"/>
        <v>0</v>
      </c>
      <c r="AD122" s="133">
        <f t="shared" si="112"/>
        <v>0</v>
      </c>
      <c r="AE122" s="133">
        <f t="shared" si="112"/>
        <v>0</v>
      </c>
      <c r="AF122" s="133">
        <f t="shared" si="112"/>
        <v>1.5</v>
      </c>
      <c r="AG122" s="133">
        <f t="shared" si="112"/>
        <v>6.5</v>
      </c>
      <c r="AH122" s="133">
        <f t="shared" si="112"/>
        <v>8</v>
      </c>
      <c r="AI122" s="133">
        <f t="shared" si="112"/>
        <v>26.5</v>
      </c>
      <c r="AJ122" s="133">
        <f t="shared" si="112"/>
        <v>26</v>
      </c>
      <c r="AK122" s="133">
        <f t="shared" si="112"/>
        <v>15</v>
      </c>
      <c r="AL122" s="133">
        <f t="shared" si="112"/>
        <v>5.5</v>
      </c>
      <c r="AM122" s="133">
        <f t="shared" si="112"/>
        <v>17.5</v>
      </c>
      <c r="AN122" s="133">
        <f t="shared" si="112"/>
        <v>8.5</v>
      </c>
      <c r="AO122" s="133">
        <f t="shared" si="112"/>
        <v>17</v>
      </c>
      <c r="AP122" s="133">
        <f t="shared" si="112"/>
        <v>13</v>
      </c>
      <c r="AQ122" s="133">
        <f t="shared" si="112"/>
        <v>20.5</v>
      </c>
      <c r="AR122" s="133">
        <f t="shared" si="112"/>
        <v>22</v>
      </c>
      <c r="AS122" s="133">
        <f t="shared" si="112"/>
        <v>26</v>
      </c>
      <c r="AT122" s="133">
        <f t="shared" si="112"/>
        <v>17.5</v>
      </c>
      <c r="AU122" s="133">
        <f t="shared" si="112"/>
        <v>16</v>
      </c>
      <c r="AV122" s="133">
        <f t="shared" si="112"/>
        <v>18</v>
      </c>
      <c r="AW122" s="134">
        <f t="shared" si="112"/>
        <v>12</v>
      </c>
    </row>
    <row r="123" spans="1:50" x14ac:dyDescent="0.2">
      <c r="A123" s="281"/>
      <c r="B123" s="49" t="s">
        <v>126</v>
      </c>
      <c r="C123" s="160">
        <f t="shared" ref="C123:AW123" si="113">$D$18</f>
        <v>0.35</v>
      </c>
      <c r="D123" s="160">
        <f t="shared" si="113"/>
        <v>0.35</v>
      </c>
      <c r="E123" s="160">
        <f t="shared" si="113"/>
        <v>0.35</v>
      </c>
      <c r="F123" s="160">
        <f t="shared" si="113"/>
        <v>0.35</v>
      </c>
      <c r="G123" s="160">
        <f t="shared" si="113"/>
        <v>0.35</v>
      </c>
      <c r="H123" s="160">
        <f t="shared" si="113"/>
        <v>0.35</v>
      </c>
      <c r="I123" s="160">
        <f t="shared" si="113"/>
        <v>0.35</v>
      </c>
      <c r="J123" s="160">
        <f t="shared" si="113"/>
        <v>0.35</v>
      </c>
      <c r="K123" s="160">
        <f t="shared" si="113"/>
        <v>0.35</v>
      </c>
      <c r="L123" s="160">
        <f t="shared" si="113"/>
        <v>0.35</v>
      </c>
      <c r="M123" s="160">
        <f t="shared" si="113"/>
        <v>0.35</v>
      </c>
      <c r="N123" s="160">
        <f t="shared" si="113"/>
        <v>0.35</v>
      </c>
      <c r="O123" s="160">
        <f t="shared" si="113"/>
        <v>0.35</v>
      </c>
      <c r="P123" s="160">
        <f t="shared" si="113"/>
        <v>0.35</v>
      </c>
      <c r="Q123" s="160">
        <f t="shared" si="113"/>
        <v>0.35</v>
      </c>
      <c r="R123" s="160">
        <f t="shared" si="113"/>
        <v>0.35</v>
      </c>
      <c r="S123" s="160">
        <f t="shared" si="113"/>
        <v>0.35</v>
      </c>
      <c r="T123" s="160">
        <f t="shared" si="113"/>
        <v>0.35</v>
      </c>
      <c r="U123" s="160">
        <f t="shared" si="113"/>
        <v>0.35</v>
      </c>
      <c r="V123" s="160">
        <f t="shared" si="113"/>
        <v>0.35</v>
      </c>
      <c r="W123" s="160">
        <f t="shared" si="113"/>
        <v>0.35</v>
      </c>
      <c r="X123" s="160">
        <f t="shared" si="113"/>
        <v>0.35</v>
      </c>
      <c r="Y123" s="160">
        <f t="shared" si="113"/>
        <v>0.35</v>
      </c>
      <c r="Z123" s="160">
        <f t="shared" si="113"/>
        <v>0.35</v>
      </c>
      <c r="AA123" s="160">
        <f t="shared" si="113"/>
        <v>0.35</v>
      </c>
      <c r="AB123" s="160">
        <f t="shared" si="113"/>
        <v>0.35</v>
      </c>
      <c r="AC123" s="160">
        <f t="shared" si="113"/>
        <v>0.35</v>
      </c>
      <c r="AD123" s="160">
        <f t="shared" si="113"/>
        <v>0.35</v>
      </c>
      <c r="AE123" s="160">
        <f t="shared" si="113"/>
        <v>0.35</v>
      </c>
      <c r="AF123" s="160">
        <f t="shared" si="113"/>
        <v>0.35</v>
      </c>
      <c r="AG123" s="160">
        <f t="shared" si="113"/>
        <v>0.35</v>
      </c>
      <c r="AH123" s="160">
        <f t="shared" si="113"/>
        <v>0.35</v>
      </c>
      <c r="AI123" s="160">
        <f t="shared" si="113"/>
        <v>0.35</v>
      </c>
      <c r="AJ123" s="160">
        <f t="shared" si="113"/>
        <v>0.35</v>
      </c>
      <c r="AK123" s="160">
        <f t="shared" si="113"/>
        <v>0.35</v>
      </c>
      <c r="AL123" s="160">
        <f t="shared" si="113"/>
        <v>0.35</v>
      </c>
      <c r="AM123" s="160">
        <f t="shared" si="113"/>
        <v>0.35</v>
      </c>
      <c r="AN123" s="160">
        <f t="shared" si="113"/>
        <v>0.35</v>
      </c>
      <c r="AO123" s="160">
        <f t="shared" si="113"/>
        <v>0.35</v>
      </c>
      <c r="AP123" s="160">
        <f t="shared" si="113"/>
        <v>0.35</v>
      </c>
      <c r="AQ123" s="160">
        <f t="shared" si="113"/>
        <v>0.35</v>
      </c>
      <c r="AR123" s="160">
        <f t="shared" si="113"/>
        <v>0.35</v>
      </c>
      <c r="AS123" s="160">
        <f t="shared" si="113"/>
        <v>0.35</v>
      </c>
      <c r="AT123" s="160">
        <f t="shared" si="113"/>
        <v>0.35</v>
      </c>
      <c r="AU123" s="160">
        <f t="shared" si="113"/>
        <v>0.35</v>
      </c>
      <c r="AV123" s="160">
        <f t="shared" si="113"/>
        <v>0.35</v>
      </c>
      <c r="AW123" s="161">
        <f t="shared" si="113"/>
        <v>0.35</v>
      </c>
    </row>
    <row r="124" spans="1:50" x14ac:dyDescent="0.2">
      <c r="A124" s="281"/>
      <c r="B124" s="49" t="s">
        <v>52</v>
      </c>
      <c r="C124" s="53">
        <f>C125/(1-C123)*C123</f>
        <v>1336.676923076923</v>
      </c>
      <c r="D124" s="53">
        <f t="shared" ref="D124:AW124" si="114">D125/(1-D123)*D123</f>
        <v>1460.7384615384615</v>
      </c>
      <c r="E124" s="53">
        <f t="shared" si="114"/>
        <v>1676.5538461538458</v>
      </c>
      <c r="F124" s="53">
        <f t="shared" si="114"/>
        <v>1380.6153846153845</v>
      </c>
      <c r="G124" s="53">
        <f t="shared" si="114"/>
        <v>1452.5538461538458</v>
      </c>
      <c r="H124" s="53">
        <f t="shared" si="114"/>
        <v>1684.3076923076922</v>
      </c>
      <c r="I124" s="53">
        <f t="shared" si="114"/>
        <v>1864.8</v>
      </c>
      <c r="J124" s="53">
        <f t="shared" si="114"/>
        <v>2352.4307692307693</v>
      </c>
      <c r="K124" s="53">
        <f t="shared" si="114"/>
        <v>1688.1846153846152</v>
      </c>
      <c r="L124" s="53">
        <f t="shared" si="114"/>
        <v>1425.4153846153845</v>
      </c>
      <c r="M124" s="53">
        <f t="shared" si="114"/>
        <v>1490.4615384615383</v>
      </c>
      <c r="N124" s="53">
        <f t="shared" si="114"/>
        <v>1417.6615384615382</v>
      </c>
      <c r="O124" s="53">
        <f t="shared" si="114"/>
        <v>1692.4923076923076</v>
      </c>
      <c r="P124" s="53">
        <f t="shared" si="114"/>
        <v>1829.9076923076918</v>
      </c>
      <c r="Q124" s="53">
        <f t="shared" si="114"/>
        <v>1777.7846153846153</v>
      </c>
      <c r="R124" s="53">
        <f t="shared" si="114"/>
        <v>1538.7076923076922</v>
      </c>
      <c r="S124" s="53">
        <f t="shared" si="114"/>
        <v>2011.6923076923076</v>
      </c>
      <c r="T124" s="53">
        <f t="shared" si="114"/>
        <v>2542.3999999999996</v>
      </c>
      <c r="U124" s="53">
        <f t="shared" si="114"/>
        <v>2287.3846153846152</v>
      </c>
      <c r="V124" s="53">
        <f t="shared" si="114"/>
        <v>2706.9538461538459</v>
      </c>
      <c r="W124" s="53">
        <f t="shared" si="114"/>
        <v>1763.5692307692309</v>
      </c>
      <c r="X124" s="53">
        <f t="shared" si="114"/>
        <v>1225.9692307692305</v>
      </c>
      <c r="Y124" s="53">
        <f t="shared" si="114"/>
        <v>1051.9384615384615</v>
      </c>
      <c r="Z124" s="53">
        <f t="shared" si="114"/>
        <v>896</v>
      </c>
      <c r="AA124" s="53">
        <f t="shared" si="114"/>
        <v>1044.6153846153845</v>
      </c>
      <c r="AB124" s="53">
        <f t="shared" si="114"/>
        <v>1085.5384615384614</v>
      </c>
      <c r="AC124" s="53">
        <f t="shared" si="114"/>
        <v>1371.1384615384613</v>
      </c>
      <c r="AD124" s="53">
        <f t="shared" si="114"/>
        <v>1085.1076923076923</v>
      </c>
      <c r="AE124" s="53">
        <f t="shared" si="114"/>
        <v>1229.8461538461538</v>
      </c>
      <c r="AF124" s="53">
        <f t="shared" si="114"/>
        <v>957.86923076923063</v>
      </c>
      <c r="AG124" s="53">
        <f t="shared" si="114"/>
        <v>174.05769230769229</v>
      </c>
      <c r="AH124" s="53">
        <f t="shared" si="114"/>
        <v>98.403846153846146</v>
      </c>
      <c r="AI124" s="53">
        <f t="shared" si="114"/>
        <v>132.73076923076923</v>
      </c>
      <c r="AJ124" s="53">
        <f t="shared" si="114"/>
        <v>291.22692307692307</v>
      </c>
      <c r="AK124" s="53">
        <f t="shared" si="114"/>
        <v>476.32307692307688</v>
      </c>
      <c r="AL124" s="53">
        <f t="shared" si="114"/>
        <v>688.6653846153846</v>
      </c>
      <c r="AM124" s="53">
        <f t="shared" si="114"/>
        <v>1087.4499999999998</v>
      </c>
      <c r="AN124" s="53">
        <f t="shared" si="114"/>
        <v>1162.726923076923</v>
      </c>
      <c r="AO124" s="53">
        <f t="shared" si="114"/>
        <v>1442.6999999999998</v>
      </c>
      <c r="AP124" s="53">
        <f t="shared" si="114"/>
        <v>1452.3115384615382</v>
      </c>
      <c r="AQ124" s="53">
        <f t="shared" si="114"/>
        <v>1652.5384615384612</v>
      </c>
      <c r="AR124" s="53">
        <f t="shared" si="114"/>
        <v>2011.0192307692305</v>
      </c>
      <c r="AS124" s="53">
        <f t="shared" si="114"/>
        <v>2141.0038461538461</v>
      </c>
      <c r="AT124" s="53">
        <f t="shared" si="114"/>
        <v>2250.5538461538463</v>
      </c>
      <c r="AU124" s="53">
        <f t="shared" si="114"/>
        <v>2263.9615384615381</v>
      </c>
      <c r="AV124" s="53">
        <f t="shared" si="114"/>
        <v>1827.6999999999998</v>
      </c>
      <c r="AW124" s="115">
        <f t="shared" si="114"/>
        <v>1622.1692307692306</v>
      </c>
    </row>
    <row r="125" spans="1:50" ht="17" thickBot="1" x14ac:dyDescent="0.25">
      <c r="A125" s="282"/>
      <c r="B125" s="222" t="s">
        <v>189</v>
      </c>
      <c r="C125" s="137">
        <f>(C111-C115)+(C112-C116)+(C117-C120)+(C118-C122)</f>
        <v>2482.4</v>
      </c>
      <c r="D125" s="137">
        <f t="shared" ref="D125:AW125" si="115">(D111-D115)+(D112-D116)+(D117-D120)+(D118-D122)</f>
        <v>2712.8</v>
      </c>
      <c r="E125" s="137">
        <f t="shared" si="115"/>
        <v>3113.6</v>
      </c>
      <c r="F125" s="137">
        <f t="shared" si="115"/>
        <v>2564</v>
      </c>
      <c r="G125" s="137">
        <f t="shared" si="115"/>
        <v>2697.6</v>
      </c>
      <c r="H125" s="137">
        <f t="shared" si="115"/>
        <v>3128</v>
      </c>
      <c r="I125" s="137">
        <f t="shared" si="115"/>
        <v>3463.2000000000003</v>
      </c>
      <c r="J125" s="137">
        <f t="shared" si="115"/>
        <v>4368.8</v>
      </c>
      <c r="K125" s="137">
        <f t="shared" si="115"/>
        <v>3135.2000000000003</v>
      </c>
      <c r="L125" s="137">
        <f t="shared" si="115"/>
        <v>2647.2000000000003</v>
      </c>
      <c r="M125" s="137">
        <f t="shared" si="115"/>
        <v>2768</v>
      </c>
      <c r="N125" s="137">
        <f t="shared" si="115"/>
        <v>2632.7999999999997</v>
      </c>
      <c r="O125" s="137">
        <f t="shared" si="115"/>
        <v>3143.2</v>
      </c>
      <c r="P125" s="137">
        <f t="shared" si="115"/>
        <v>3398.3999999999996</v>
      </c>
      <c r="Q125" s="137">
        <f t="shared" si="115"/>
        <v>3301.6</v>
      </c>
      <c r="R125" s="137">
        <f t="shared" si="115"/>
        <v>2857.6</v>
      </c>
      <c r="S125" s="137">
        <f t="shared" si="115"/>
        <v>3736</v>
      </c>
      <c r="T125" s="137">
        <f t="shared" si="115"/>
        <v>4721.6000000000004</v>
      </c>
      <c r="U125" s="137">
        <f t="shared" si="115"/>
        <v>4248</v>
      </c>
      <c r="V125" s="137">
        <f t="shared" si="115"/>
        <v>5027.2</v>
      </c>
      <c r="W125" s="137">
        <f t="shared" si="115"/>
        <v>3275.2000000000003</v>
      </c>
      <c r="X125" s="137">
        <f t="shared" si="115"/>
        <v>2276.7999999999997</v>
      </c>
      <c r="Y125" s="137">
        <f t="shared" si="115"/>
        <v>1953.6</v>
      </c>
      <c r="Z125" s="137">
        <f t="shared" si="115"/>
        <v>1664</v>
      </c>
      <c r="AA125" s="137">
        <f t="shared" si="115"/>
        <v>1940</v>
      </c>
      <c r="AB125" s="137">
        <f t="shared" si="115"/>
        <v>2016</v>
      </c>
      <c r="AC125" s="137">
        <f t="shared" si="115"/>
        <v>2546.4</v>
      </c>
      <c r="AD125" s="137">
        <f t="shared" si="115"/>
        <v>2015.2</v>
      </c>
      <c r="AE125" s="137">
        <f t="shared" si="115"/>
        <v>2284</v>
      </c>
      <c r="AF125" s="137">
        <f t="shared" si="115"/>
        <v>1778.8999999999999</v>
      </c>
      <c r="AG125" s="137">
        <f t="shared" si="115"/>
        <v>323.25</v>
      </c>
      <c r="AH125" s="137">
        <f t="shared" si="115"/>
        <v>182.75</v>
      </c>
      <c r="AI125" s="137">
        <f t="shared" si="115"/>
        <v>246.5</v>
      </c>
      <c r="AJ125" s="137">
        <f t="shared" si="115"/>
        <v>540.85</v>
      </c>
      <c r="AK125" s="137">
        <f t="shared" si="115"/>
        <v>884.6</v>
      </c>
      <c r="AL125" s="137">
        <f t="shared" si="115"/>
        <v>1278.95</v>
      </c>
      <c r="AM125" s="137">
        <f t="shared" si="115"/>
        <v>2019.55</v>
      </c>
      <c r="AN125" s="137">
        <f t="shared" si="115"/>
        <v>2159.35</v>
      </c>
      <c r="AO125" s="137">
        <f t="shared" si="115"/>
        <v>2679.3</v>
      </c>
      <c r="AP125" s="137">
        <f t="shared" si="115"/>
        <v>2697.1499999999996</v>
      </c>
      <c r="AQ125" s="137">
        <f t="shared" si="115"/>
        <v>3069</v>
      </c>
      <c r="AR125" s="137">
        <f t="shared" si="115"/>
        <v>3734.75</v>
      </c>
      <c r="AS125" s="137">
        <f t="shared" si="115"/>
        <v>3976.15</v>
      </c>
      <c r="AT125" s="137">
        <f t="shared" si="115"/>
        <v>4179.6000000000004</v>
      </c>
      <c r="AU125" s="137">
        <f t="shared" si="115"/>
        <v>4204.5</v>
      </c>
      <c r="AV125" s="137">
        <f t="shared" si="115"/>
        <v>3394.3</v>
      </c>
      <c r="AW125" s="138">
        <f t="shared" si="115"/>
        <v>3012.6</v>
      </c>
      <c r="AX125" s="44"/>
    </row>
    <row r="126" spans="1:50" ht="17" thickBot="1" x14ac:dyDescent="0.25">
      <c r="A126" s="228" t="s">
        <v>187</v>
      </c>
      <c r="B126" s="229" t="s">
        <v>66</v>
      </c>
      <c r="C126" s="140">
        <f>C103+C110+C124+C125</f>
        <v>8897.0769230769238</v>
      </c>
      <c r="D126" s="140">
        <f t="shared" ref="D126:AU126" si="116">D103+D110+D124+D125</f>
        <v>11085.538461538461</v>
      </c>
      <c r="E126" s="140">
        <f t="shared" si="116"/>
        <v>14138.153846153846</v>
      </c>
      <c r="F126" s="140">
        <f t="shared" si="116"/>
        <v>9792.6153846153848</v>
      </c>
      <c r="G126" s="140">
        <f t="shared" si="116"/>
        <v>9849.1538461538457</v>
      </c>
      <c r="H126" s="140">
        <f t="shared" si="116"/>
        <v>12723.307692307691</v>
      </c>
      <c r="I126" s="140">
        <f t="shared" si="116"/>
        <v>13614</v>
      </c>
      <c r="J126" s="140">
        <f t="shared" si="116"/>
        <v>15422.23076923077</v>
      </c>
      <c r="K126" s="140">
        <f t="shared" si="116"/>
        <v>12027.384615384615</v>
      </c>
      <c r="L126" s="140">
        <f t="shared" si="116"/>
        <v>10246.615384615385</v>
      </c>
      <c r="M126" s="140">
        <f t="shared" si="116"/>
        <v>11843.461538461539</v>
      </c>
      <c r="N126" s="140">
        <f t="shared" si="116"/>
        <v>13908.461538461537</v>
      </c>
      <c r="O126" s="140">
        <f t="shared" si="116"/>
        <v>19058.692307692309</v>
      </c>
      <c r="P126" s="140">
        <f t="shared" si="116"/>
        <v>20935.307692307695</v>
      </c>
      <c r="Q126" s="140">
        <f t="shared" si="116"/>
        <v>23104.384615384613</v>
      </c>
      <c r="R126" s="140">
        <f t="shared" si="116"/>
        <v>19800.307692307691</v>
      </c>
      <c r="S126" s="140">
        <f t="shared" si="116"/>
        <v>25326.692307692309</v>
      </c>
      <c r="T126" s="140">
        <f t="shared" si="116"/>
        <v>35389</v>
      </c>
      <c r="U126" s="140">
        <f t="shared" si="116"/>
        <v>34745.384615384617</v>
      </c>
      <c r="V126" s="140">
        <f t="shared" si="116"/>
        <v>46756.153846153844</v>
      </c>
      <c r="W126" s="140">
        <f t="shared" si="116"/>
        <v>25812.76923076923</v>
      </c>
      <c r="X126" s="140">
        <f t="shared" si="116"/>
        <v>15192.76923076923</v>
      </c>
      <c r="Y126" s="140">
        <f t="shared" si="116"/>
        <v>9313.538461538461</v>
      </c>
      <c r="Z126" s="140">
        <f t="shared" si="116"/>
        <v>6174</v>
      </c>
      <c r="AA126" s="140">
        <f t="shared" si="116"/>
        <v>6467.6153846153848</v>
      </c>
      <c r="AB126" s="140">
        <f t="shared" si="116"/>
        <v>6821.538461538461</v>
      </c>
      <c r="AC126" s="140">
        <f t="shared" si="116"/>
        <v>7223.538461538461</v>
      </c>
      <c r="AD126" s="140">
        <f t="shared" si="116"/>
        <v>5161.3076923076924</v>
      </c>
      <c r="AE126" s="140">
        <f t="shared" si="116"/>
        <v>5543.8461538461543</v>
      </c>
      <c r="AF126" s="140">
        <f t="shared" si="116"/>
        <v>4158.5692307692307</v>
      </c>
      <c r="AG126" s="140">
        <f t="shared" si="116"/>
        <v>595.25769230769231</v>
      </c>
      <c r="AH126" s="140">
        <f t="shared" si="116"/>
        <v>361.75384615384615</v>
      </c>
      <c r="AI126" s="140">
        <f t="shared" si="116"/>
        <v>507.43076923076922</v>
      </c>
      <c r="AJ126" s="140">
        <f t="shared" si="116"/>
        <v>1141.4269230769232</v>
      </c>
      <c r="AK126" s="140">
        <f t="shared" si="116"/>
        <v>2004.273076923077</v>
      </c>
      <c r="AL126" s="140">
        <f t="shared" si="116"/>
        <v>2972.8653846153848</v>
      </c>
      <c r="AM126" s="140">
        <f t="shared" si="116"/>
        <v>4452.5</v>
      </c>
      <c r="AN126" s="140">
        <f t="shared" si="116"/>
        <v>5081.376923076923</v>
      </c>
      <c r="AO126" s="140">
        <f t="shared" si="116"/>
        <v>6284.4</v>
      </c>
      <c r="AP126" s="140">
        <f t="shared" si="116"/>
        <v>6922.1615384615379</v>
      </c>
      <c r="AQ126" s="140">
        <f t="shared" si="116"/>
        <v>11601.138461538461</v>
      </c>
      <c r="AR126" s="140">
        <f t="shared" si="116"/>
        <v>23462.26923076923</v>
      </c>
      <c r="AS126" s="140">
        <f t="shared" si="116"/>
        <v>19593.603846153848</v>
      </c>
      <c r="AT126" s="140">
        <f t="shared" si="116"/>
        <v>16500.303846153845</v>
      </c>
      <c r="AU126" s="140">
        <f t="shared" si="116"/>
        <v>20475.261538461538</v>
      </c>
      <c r="AV126" s="140">
        <f>AV103+AV110+AV124+AV125</f>
        <v>28298.2</v>
      </c>
      <c r="AW126" s="141">
        <f>AW103+AW110+AW124+AW125</f>
        <v>28424.119230769229</v>
      </c>
    </row>
    <row r="127" spans="1:50" ht="17" thickBot="1" x14ac:dyDescent="0.25">
      <c r="A127" s="22"/>
      <c r="B127" s="245" t="s">
        <v>12</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1:50" x14ac:dyDescent="0.2">
      <c r="A128" s="280" t="s">
        <v>27</v>
      </c>
      <c r="B128" s="243" t="s">
        <v>14</v>
      </c>
      <c r="C128" s="89">
        <v>542</v>
      </c>
      <c r="D128" s="89">
        <v>668</v>
      </c>
      <c r="E128" s="89">
        <v>661</v>
      </c>
      <c r="F128" s="89">
        <v>496</v>
      </c>
      <c r="G128" s="89">
        <v>682</v>
      </c>
      <c r="H128" s="89">
        <v>853</v>
      </c>
      <c r="I128" s="89">
        <v>682</v>
      </c>
      <c r="J128" s="89">
        <v>666</v>
      </c>
      <c r="K128" s="89">
        <v>498</v>
      </c>
      <c r="L128" s="89">
        <v>386</v>
      </c>
      <c r="M128" s="89">
        <v>700</v>
      </c>
      <c r="N128" s="89">
        <v>767</v>
      </c>
      <c r="O128" s="89">
        <v>945</v>
      </c>
      <c r="P128" s="89">
        <v>709</v>
      </c>
      <c r="Q128" s="89">
        <v>591</v>
      </c>
      <c r="R128" s="89">
        <v>519</v>
      </c>
      <c r="S128" s="89">
        <v>673</v>
      </c>
      <c r="T128" s="89">
        <v>688</v>
      </c>
      <c r="U128" s="89">
        <v>1250</v>
      </c>
      <c r="V128" s="89">
        <v>1416</v>
      </c>
      <c r="W128" s="89">
        <v>2150</v>
      </c>
      <c r="X128" s="89">
        <v>1396</v>
      </c>
      <c r="Y128" s="89">
        <v>985</v>
      </c>
      <c r="Z128" s="89">
        <v>620</v>
      </c>
      <c r="AA128" s="89">
        <v>572</v>
      </c>
      <c r="AB128" s="89">
        <v>611</v>
      </c>
      <c r="AC128" s="89">
        <v>468</v>
      </c>
      <c r="AD128" s="89">
        <v>350</v>
      </c>
      <c r="AE128" s="89">
        <v>316</v>
      </c>
      <c r="AF128" s="89">
        <v>242</v>
      </c>
      <c r="AG128" s="89">
        <v>35</v>
      </c>
      <c r="AH128" s="89">
        <v>6</v>
      </c>
      <c r="AI128" s="89">
        <v>24</v>
      </c>
      <c r="AJ128" s="89">
        <v>63</v>
      </c>
      <c r="AK128" s="89">
        <v>176</v>
      </c>
      <c r="AL128" s="89">
        <v>180</v>
      </c>
      <c r="AM128" s="89">
        <v>228</v>
      </c>
      <c r="AN128" s="89">
        <v>188</v>
      </c>
      <c r="AO128" s="89">
        <v>133</v>
      </c>
      <c r="AP128" s="89">
        <v>13</v>
      </c>
      <c r="AQ128" s="89">
        <v>45</v>
      </c>
      <c r="AR128" s="89">
        <v>126</v>
      </c>
      <c r="AS128" s="89">
        <v>56</v>
      </c>
      <c r="AT128" s="89">
        <v>58</v>
      </c>
      <c r="AU128" s="89">
        <v>164</v>
      </c>
      <c r="AV128" s="89">
        <v>81</v>
      </c>
      <c r="AW128" s="246"/>
    </row>
    <row r="129" spans="1:50" x14ac:dyDescent="0.2">
      <c r="A129" s="281"/>
      <c r="B129" s="35" t="s">
        <v>129</v>
      </c>
      <c r="C129" s="162">
        <f t="shared" ref="C129:AW129" si="117">$D$21</f>
        <v>1.5</v>
      </c>
      <c r="D129" s="162">
        <f t="shared" si="117"/>
        <v>1.5</v>
      </c>
      <c r="E129" s="162">
        <f t="shared" si="117"/>
        <v>1.5</v>
      </c>
      <c r="F129" s="162">
        <f t="shared" si="117"/>
        <v>1.5</v>
      </c>
      <c r="G129" s="162">
        <f t="shared" si="117"/>
        <v>1.5</v>
      </c>
      <c r="H129" s="162">
        <f t="shared" si="117"/>
        <v>1.5</v>
      </c>
      <c r="I129" s="162">
        <f t="shared" si="117"/>
        <v>1.5</v>
      </c>
      <c r="J129" s="162">
        <f t="shared" si="117"/>
        <v>1.5</v>
      </c>
      <c r="K129" s="162">
        <f t="shared" si="117"/>
        <v>1.5</v>
      </c>
      <c r="L129" s="162">
        <f t="shared" si="117"/>
        <v>1.5</v>
      </c>
      <c r="M129" s="162">
        <f t="shared" si="117"/>
        <v>1.5</v>
      </c>
      <c r="N129" s="162">
        <f t="shared" si="117"/>
        <v>1.5</v>
      </c>
      <c r="O129" s="162">
        <f t="shared" si="117"/>
        <v>1.5</v>
      </c>
      <c r="P129" s="162">
        <f t="shared" si="117"/>
        <v>1.5</v>
      </c>
      <c r="Q129" s="162">
        <f t="shared" si="117"/>
        <v>1.5</v>
      </c>
      <c r="R129" s="162">
        <f t="shared" si="117"/>
        <v>1.5</v>
      </c>
      <c r="S129" s="162">
        <f t="shared" si="117"/>
        <v>1.5</v>
      </c>
      <c r="T129" s="162">
        <f t="shared" si="117"/>
        <v>1.5</v>
      </c>
      <c r="U129" s="162">
        <f t="shared" si="117"/>
        <v>1.5</v>
      </c>
      <c r="V129" s="162">
        <f t="shared" si="117"/>
        <v>1.5</v>
      </c>
      <c r="W129" s="162">
        <f t="shared" si="117"/>
        <v>1.5</v>
      </c>
      <c r="X129" s="162">
        <f t="shared" si="117"/>
        <v>1.5</v>
      </c>
      <c r="Y129" s="162">
        <f t="shared" si="117"/>
        <v>1.5</v>
      </c>
      <c r="Z129" s="162">
        <f t="shared" si="117"/>
        <v>1.5</v>
      </c>
      <c r="AA129" s="162">
        <f t="shared" si="117"/>
        <v>1.5</v>
      </c>
      <c r="AB129" s="162">
        <f t="shared" si="117"/>
        <v>1.5</v>
      </c>
      <c r="AC129" s="162">
        <f t="shared" si="117"/>
        <v>1.5</v>
      </c>
      <c r="AD129" s="162">
        <f t="shared" si="117"/>
        <v>1.5</v>
      </c>
      <c r="AE129" s="162">
        <f t="shared" si="117"/>
        <v>1.5</v>
      </c>
      <c r="AF129" s="162">
        <f t="shared" si="117"/>
        <v>1.5</v>
      </c>
      <c r="AG129" s="162">
        <f t="shared" si="117"/>
        <v>1.5</v>
      </c>
      <c r="AH129" s="162">
        <f t="shared" si="117"/>
        <v>1.5</v>
      </c>
      <c r="AI129" s="162">
        <f t="shared" si="117"/>
        <v>1.5</v>
      </c>
      <c r="AJ129" s="162">
        <f t="shared" si="117"/>
        <v>1.5</v>
      </c>
      <c r="AK129" s="162">
        <f t="shared" si="117"/>
        <v>1.5</v>
      </c>
      <c r="AL129" s="162">
        <f t="shared" si="117"/>
        <v>1.5</v>
      </c>
      <c r="AM129" s="162">
        <f t="shared" si="117"/>
        <v>1.5</v>
      </c>
      <c r="AN129" s="162">
        <f t="shared" si="117"/>
        <v>1.5</v>
      </c>
      <c r="AO129" s="162">
        <f t="shared" si="117"/>
        <v>1.5</v>
      </c>
      <c r="AP129" s="162">
        <f t="shared" si="117"/>
        <v>1.5</v>
      </c>
      <c r="AQ129" s="162">
        <f t="shared" si="117"/>
        <v>1.5</v>
      </c>
      <c r="AR129" s="162">
        <f t="shared" si="117"/>
        <v>1.5</v>
      </c>
      <c r="AS129" s="162">
        <f t="shared" si="117"/>
        <v>1.5</v>
      </c>
      <c r="AT129" s="162">
        <f t="shared" si="117"/>
        <v>1.5</v>
      </c>
      <c r="AU129" s="162">
        <f t="shared" si="117"/>
        <v>1.5</v>
      </c>
      <c r="AV129" s="162">
        <f t="shared" si="117"/>
        <v>1.5</v>
      </c>
      <c r="AW129" s="163">
        <f t="shared" si="117"/>
        <v>1.5</v>
      </c>
    </row>
    <row r="130" spans="1:50" x14ac:dyDescent="0.2">
      <c r="A130" s="281"/>
      <c r="B130" s="52" t="s">
        <v>15</v>
      </c>
      <c r="C130" s="36">
        <f t="shared" ref="C130:AV130" si="118">C128/C129</f>
        <v>361.33333333333331</v>
      </c>
      <c r="D130" s="36">
        <f t="shared" si="118"/>
        <v>445.33333333333331</v>
      </c>
      <c r="E130" s="36">
        <f t="shared" si="118"/>
        <v>440.66666666666669</v>
      </c>
      <c r="F130" s="36">
        <f t="shared" si="118"/>
        <v>330.66666666666669</v>
      </c>
      <c r="G130" s="36">
        <f t="shared" si="118"/>
        <v>454.66666666666669</v>
      </c>
      <c r="H130" s="36">
        <f t="shared" si="118"/>
        <v>568.66666666666663</v>
      </c>
      <c r="I130" s="36">
        <f t="shared" si="118"/>
        <v>454.66666666666669</v>
      </c>
      <c r="J130" s="36">
        <f t="shared" si="118"/>
        <v>444</v>
      </c>
      <c r="K130" s="36">
        <f t="shared" si="118"/>
        <v>332</v>
      </c>
      <c r="L130" s="36">
        <f t="shared" si="118"/>
        <v>257.33333333333331</v>
      </c>
      <c r="M130" s="36">
        <f t="shared" si="118"/>
        <v>466.66666666666669</v>
      </c>
      <c r="N130" s="36">
        <f t="shared" si="118"/>
        <v>511.33333333333331</v>
      </c>
      <c r="O130" s="36">
        <f t="shared" si="118"/>
        <v>630</v>
      </c>
      <c r="P130" s="36">
        <f t="shared" si="118"/>
        <v>472.66666666666669</v>
      </c>
      <c r="Q130" s="36">
        <f t="shared" si="118"/>
        <v>394</v>
      </c>
      <c r="R130" s="36">
        <f t="shared" si="118"/>
        <v>346</v>
      </c>
      <c r="S130" s="36">
        <f t="shared" si="118"/>
        <v>448.66666666666669</v>
      </c>
      <c r="T130" s="36">
        <f t="shared" si="118"/>
        <v>458.66666666666669</v>
      </c>
      <c r="U130" s="36">
        <f t="shared" si="118"/>
        <v>833.33333333333337</v>
      </c>
      <c r="V130" s="36">
        <f t="shared" si="118"/>
        <v>944</v>
      </c>
      <c r="W130" s="36">
        <f t="shared" si="118"/>
        <v>1433.3333333333333</v>
      </c>
      <c r="X130" s="36">
        <f t="shared" si="118"/>
        <v>930.66666666666663</v>
      </c>
      <c r="Y130" s="36">
        <f t="shared" si="118"/>
        <v>656.66666666666663</v>
      </c>
      <c r="Z130" s="36">
        <f t="shared" si="118"/>
        <v>413.33333333333331</v>
      </c>
      <c r="AA130" s="36">
        <f t="shared" si="118"/>
        <v>381.33333333333331</v>
      </c>
      <c r="AB130" s="36">
        <f t="shared" si="118"/>
        <v>407.33333333333331</v>
      </c>
      <c r="AC130" s="36">
        <f t="shared" si="118"/>
        <v>312</v>
      </c>
      <c r="AD130" s="36">
        <f t="shared" si="118"/>
        <v>233.33333333333334</v>
      </c>
      <c r="AE130" s="36">
        <f t="shared" si="118"/>
        <v>210.66666666666666</v>
      </c>
      <c r="AF130" s="36">
        <f t="shared" si="118"/>
        <v>161.33333333333334</v>
      </c>
      <c r="AG130" s="36">
        <f t="shared" si="118"/>
        <v>23.333333333333332</v>
      </c>
      <c r="AH130" s="36">
        <f t="shared" si="118"/>
        <v>4</v>
      </c>
      <c r="AI130" s="36">
        <f t="shared" si="118"/>
        <v>16</v>
      </c>
      <c r="AJ130" s="36">
        <f t="shared" si="118"/>
        <v>42</v>
      </c>
      <c r="AK130" s="36">
        <f t="shared" si="118"/>
        <v>117.33333333333333</v>
      </c>
      <c r="AL130" s="36">
        <f t="shared" si="118"/>
        <v>120</v>
      </c>
      <c r="AM130" s="36">
        <f t="shared" si="118"/>
        <v>152</v>
      </c>
      <c r="AN130" s="36">
        <f t="shared" si="118"/>
        <v>125.33333333333333</v>
      </c>
      <c r="AO130" s="36">
        <f t="shared" si="118"/>
        <v>88.666666666666671</v>
      </c>
      <c r="AP130" s="36">
        <f t="shared" si="118"/>
        <v>8.6666666666666661</v>
      </c>
      <c r="AQ130" s="36">
        <f t="shared" si="118"/>
        <v>30</v>
      </c>
      <c r="AR130" s="36">
        <f t="shared" si="118"/>
        <v>84</v>
      </c>
      <c r="AS130" s="36">
        <f t="shared" si="118"/>
        <v>37.333333333333336</v>
      </c>
      <c r="AT130" s="36">
        <f t="shared" si="118"/>
        <v>38.666666666666664</v>
      </c>
      <c r="AU130" s="36">
        <f t="shared" si="118"/>
        <v>109.33333333333333</v>
      </c>
      <c r="AV130" s="36">
        <f t="shared" si="118"/>
        <v>54</v>
      </c>
      <c r="AW130" s="97"/>
    </row>
    <row r="131" spans="1:50" ht="17" x14ac:dyDescent="0.2">
      <c r="A131" s="281"/>
      <c r="B131" s="199" t="s">
        <v>130</v>
      </c>
      <c r="C131" s="150">
        <f t="shared" ref="C131:AW131" si="119">$D$22</f>
        <v>0.7</v>
      </c>
      <c r="D131" s="150">
        <f t="shared" si="119"/>
        <v>0.7</v>
      </c>
      <c r="E131" s="150">
        <f t="shared" si="119"/>
        <v>0.7</v>
      </c>
      <c r="F131" s="150">
        <f t="shared" si="119"/>
        <v>0.7</v>
      </c>
      <c r="G131" s="150">
        <f t="shared" si="119"/>
        <v>0.7</v>
      </c>
      <c r="H131" s="150">
        <f t="shared" si="119"/>
        <v>0.7</v>
      </c>
      <c r="I131" s="150">
        <f t="shared" si="119"/>
        <v>0.7</v>
      </c>
      <c r="J131" s="150">
        <f t="shared" si="119"/>
        <v>0.7</v>
      </c>
      <c r="K131" s="150">
        <f t="shared" si="119"/>
        <v>0.7</v>
      </c>
      <c r="L131" s="150">
        <f t="shared" si="119"/>
        <v>0.7</v>
      </c>
      <c r="M131" s="150">
        <f t="shared" si="119"/>
        <v>0.7</v>
      </c>
      <c r="N131" s="150">
        <f t="shared" si="119"/>
        <v>0.7</v>
      </c>
      <c r="O131" s="150">
        <f t="shared" si="119"/>
        <v>0.7</v>
      </c>
      <c r="P131" s="150">
        <f t="shared" si="119"/>
        <v>0.7</v>
      </c>
      <c r="Q131" s="150">
        <f t="shared" si="119"/>
        <v>0.7</v>
      </c>
      <c r="R131" s="150">
        <f t="shared" si="119"/>
        <v>0.7</v>
      </c>
      <c r="S131" s="150">
        <f t="shared" si="119"/>
        <v>0.7</v>
      </c>
      <c r="T131" s="150">
        <f t="shared" si="119"/>
        <v>0.7</v>
      </c>
      <c r="U131" s="150">
        <f t="shared" si="119"/>
        <v>0.7</v>
      </c>
      <c r="V131" s="150">
        <f t="shared" si="119"/>
        <v>0.7</v>
      </c>
      <c r="W131" s="150">
        <f t="shared" si="119"/>
        <v>0.7</v>
      </c>
      <c r="X131" s="150">
        <f t="shared" si="119"/>
        <v>0.7</v>
      </c>
      <c r="Y131" s="150">
        <f t="shared" si="119"/>
        <v>0.7</v>
      </c>
      <c r="Z131" s="150">
        <f t="shared" si="119"/>
        <v>0.7</v>
      </c>
      <c r="AA131" s="150">
        <f t="shared" si="119"/>
        <v>0.7</v>
      </c>
      <c r="AB131" s="150">
        <f t="shared" si="119"/>
        <v>0.7</v>
      </c>
      <c r="AC131" s="150">
        <f t="shared" si="119"/>
        <v>0.7</v>
      </c>
      <c r="AD131" s="150">
        <f t="shared" si="119"/>
        <v>0.7</v>
      </c>
      <c r="AE131" s="150">
        <f t="shared" si="119"/>
        <v>0.7</v>
      </c>
      <c r="AF131" s="150">
        <f t="shared" si="119"/>
        <v>0.7</v>
      </c>
      <c r="AG131" s="150">
        <f t="shared" si="119"/>
        <v>0.7</v>
      </c>
      <c r="AH131" s="150">
        <f t="shared" si="119"/>
        <v>0.7</v>
      </c>
      <c r="AI131" s="150">
        <f t="shared" si="119"/>
        <v>0.7</v>
      </c>
      <c r="AJ131" s="150">
        <f t="shared" si="119"/>
        <v>0.7</v>
      </c>
      <c r="AK131" s="150">
        <f t="shared" si="119"/>
        <v>0.7</v>
      </c>
      <c r="AL131" s="150">
        <f t="shared" si="119"/>
        <v>0.7</v>
      </c>
      <c r="AM131" s="150">
        <f t="shared" si="119"/>
        <v>0.7</v>
      </c>
      <c r="AN131" s="150">
        <f t="shared" si="119"/>
        <v>0.7</v>
      </c>
      <c r="AO131" s="150">
        <f t="shared" si="119"/>
        <v>0.7</v>
      </c>
      <c r="AP131" s="150">
        <f t="shared" si="119"/>
        <v>0.7</v>
      </c>
      <c r="AQ131" s="150">
        <f t="shared" si="119"/>
        <v>0.7</v>
      </c>
      <c r="AR131" s="150">
        <f t="shared" si="119"/>
        <v>0.7</v>
      </c>
      <c r="AS131" s="150">
        <f t="shared" si="119"/>
        <v>0.7</v>
      </c>
      <c r="AT131" s="150">
        <f t="shared" si="119"/>
        <v>0.7</v>
      </c>
      <c r="AU131" s="150">
        <f t="shared" si="119"/>
        <v>0.7</v>
      </c>
      <c r="AV131" s="150">
        <f t="shared" si="119"/>
        <v>0.7</v>
      </c>
      <c r="AW131" s="151">
        <f t="shared" si="119"/>
        <v>0.7</v>
      </c>
    </row>
    <row r="132" spans="1:50" ht="17" thickBot="1" x14ac:dyDescent="0.25">
      <c r="A132" s="283"/>
      <c r="B132" s="244" t="s">
        <v>69</v>
      </c>
      <c r="C132" s="87">
        <f t="shared" ref="C132:AV132" si="120">(C128+C130)*(1-C131)</f>
        <v>271</v>
      </c>
      <c r="D132" s="87">
        <f t="shared" si="120"/>
        <v>334</v>
      </c>
      <c r="E132" s="87">
        <f t="shared" si="120"/>
        <v>330.50000000000006</v>
      </c>
      <c r="F132" s="87">
        <f t="shared" si="120"/>
        <v>248.00000000000006</v>
      </c>
      <c r="G132" s="87">
        <f t="shared" si="120"/>
        <v>341.00000000000006</v>
      </c>
      <c r="H132" s="87">
        <f t="shared" si="120"/>
        <v>426.5</v>
      </c>
      <c r="I132" s="87">
        <f t="shared" si="120"/>
        <v>341.00000000000006</v>
      </c>
      <c r="J132" s="87">
        <f t="shared" si="120"/>
        <v>333.00000000000006</v>
      </c>
      <c r="K132" s="87">
        <f t="shared" si="120"/>
        <v>249.00000000000003</v>
      </c>
      <c r="L132" s="87">
        <f t="shared" si="120"/>
        <v>193</v>
      </c>
      <c r="M132" s="87">
        <f t="shared" si="120"/>
        <v>350.00000000000006</v>
      </c>
      <c r="N132" s="87">
        <f t="shared" si="120"/>
        <v>383.50000000000006</v>
      </c>
      <c r="O132" s="87">
        <f t="shared" si="120"/>
        <v>472.50000000000006</v>
      </c>
      <c r="P132" s="87">
        <f t="shared" si="120"/>
        <v>354.50000000000006</v>
      </c>
      <c r="Q132" s="87">
        <f t="shared" si="120"/>
        <v>295.50000000000006</v>
      </c>
      <c r="R132" s="87">
        <f t="shared" si="120"/>
        <v>259.50000000000006</v>
      </c>
      <c r="S132" s="87">
        <f t="shared" si="120"/>
        <v>336.50000000000006</v>
      </c>
      <c r="T132" s="87">
        <f t="shared" si="120"/>
        <v>344.00000000000006</v>
      </c>
      <c r="U132" s="87">
        <f t="shared" si="120"/>
        <v>625.00000000000011</v>
      </c>
      <c r="V132" s="87">
        <f t="shared" si="120"/>
        <v>708.00000000000011</v>
      </c>
      <c r="W132" s="87">
        <f t="shared" si="120"/>
        <v>1075</v>
      </c>
      <c r="X132" s="87">
        <f t="shared" si="120"/>
        <v>698.00000000000011</v>
      </c>
      <c r="Y132" s="87">
        <f t="shared" si="120"/>
        <v>492.5</v>
      </c>
      <c r="Z132" s="87">
        <f t="shared" si="120"/>
        <v>310</v>
      </c>
      <c r="AA132" s="87">
        <f t="shared" si="120"/>
        <v>286</v>
      </c>
      <c r="AB132" s="87">
        <f t="shared" si="120"/>
        <v>305.5</v>
      </c>
      <c r="AC132" s="87">
        <f t="shared" si="120"/>
        <v>234.00000000000003</v>
      </c>
      <c r="AD132" s="87">
        <f t="shared" si="120"/>
        <v>175.00000000000003</v>
      </c>
      <c r="AE132" s="87">
        <f t="shared" si="120"/>
        <v>158</v>
      </c>
      <c r="AF132" s="87">
        <f t="shared" si="120"/>
        <v>121.00000000000003</v>
      </c>
      <c r="AG132" s="87">
        <f t="shared" si="120"/>
        <v>17.5</v>
      </c>
      <c r="AH132" s="87">
        <f t="shared" si="120"/>
        <v>3.0000000000000004</v>
      </c>
      <c r="AI132" s="87">
        <f t="shared" si="120"/>
        <v>12.000000000000002</v>
      </c>
      <c r="AJ132" s="87">
        <f t="shared" si="120"/>
        <v>31.500000000000004</v>
      </c>
      <c r="AK132" s="87">
        <f t="shared" si="120"/>
        <v>88.000000000000014</v>
      </c>
      <c r="AL132" s="87">
        <f t="shared" si="120"/>
        <v>90.000000000000014</v>
      </c>
      <c r="AM132" s="87">
        <f t="shared" si="120"/>
        <v>114.00000000000001</v>
      </c>
      <c r="AN132" s="87">
        <f t="shared" si="120"/>
        <v>94.000000000000014</v>
      </c>
      <c r="AO132" s="87">
        <f t="shared" si="120"/>
        <v>66.500000000000014</v>
      </c>
      <c r="AP132" s="87">
        <f t="shared" si="120"/>
        <v>6.5</v>
      </c>
      <c r="AQ132" s="87">
        <f t="shared" si="120"/>
        <v>22.500000000000004</v>
      </c>
      <c r="AR132" s="87">
        <f t="shared" si="120"/>
        <v>63.000000000000007</v>
      </c>
      <c r="AS132" s="87">
        <f t="shared" si="120"/>
        <v>28.000000000000007</v>
      </c>
      <c r="AT132" s="87">
        <f t="shared" si="120"/>
        <v>29</v>
      </c>
      <c r="AU132" s="87">
        <f t="shared" si="120"/>
        <v>82</v>
      </c>
      <c r="AV132" s="87">
        <f t="shared" si="120"/>
        <v>40.500000000000007</v>
      </c>
      <c r="AW132" s="225"/>
    </row>
    <row r="133" spans="1:50" x14ac:dyDescent="0.2">
      <c r="A133" s="284" t="s">
        <v>28</v>
      </c>
      <c r="B133" s="249" t="s">
        <v>13</v>
      </c>
      <c r="C133" s="106">
        <v>509</v>
      </c>
      <c r="D133" s="106">
        <v>440</v>
      </c>
      <c r="E133" s="106">
        <v>454</v>
      </c>
      <c r="F133" s="106">
        <v>368</v>
      </c>
      <c r="G133" s="106">
        <v>454</v>
      </c>
      <c r="H133" s="106">
        <v>462</v>
      </c>
      <c r="I133" s="106">
        <v>424</v>
      </c>
      <c r="J133" s="106">
        <v>355</v>
      </c>
      <c r="K133" s="106">
        <v>318</v>
      </c>
      <c r="L133" s="106">
        <v>264</v>
      </c>
      <c r="M133" s="106">
        <v>451</v>
      </c>
      <c r="N133" s="106">
        <v>379</v>
      </c>
      <c r="O133" s="106">
        <v>510</v>
      </c>
      <c r="P133" s="106">
        <v>301</v>
      </c>
      <c r="Q133" s="106">
        <v>231</v>
      </c>
      <c r="R133" s="106">
        <v>237</v>
      </c>
      <c r="S133" s="106">
        <v>241</v>
      </c>
      <c r="T133" s="106">
        <v>179</v>
      </c>
      <c r="U133" s="106">
        <v>711</v>
      </c>
      <c r="V133" s="106">
        <v>501</v>
      </c>
      <c r="W133" s="106">
        <v>852</v>
      </c>
      <c r="X133" s="106">
        <v>449</v>
      </c>
      <c r="Y133" s="106">
        <v>377</v>
      </c>
      <c r="Z133" s="106">
        <v>344</v>
      </c>
      <c r="AA133" s="106">
        <v>441</v>
      </c>
      <c r="AB133" s="106">
        <v>391</v>
      </c>
      <c r="AC133" s="106">
        <v>270</v>
      </c>
      <c r="AD133" s="106">
        <v>316</v>
      </c>
      <c r="AE133" s="106">
        <v>398</v>
      </c>
      <c r="AF133" s="106">
        <v>272</v>
      </c>
      <c r="AG133" s="106">
        <v>89</v>
      </c>
      <c r="AH133" s="106">
        <v>13</v>
      </c>
      <c r="AI133" s="106">
        <v>31</v>
      </c>
      <c r="AJ133" s="106">
        <v>83</v>
      </c>
      <c r="AK133" s="106">
        <v>101</v>
      </c>
      <c r="AL133" s="106">
        <v>236</v>
      </c>
      <c r="AM133" s="106">
        <v>330</v>
      </c>
      <c r="AN133" s="106">
        <v>428</v>
      </c>
      <c r="AO133" s="106">
        <v>253</v>
      </c>
      <c r="AP133" s="106">
        <v>25</v>
      </c>
      <c r="AQ133" s="106">
        <v>161</v>
      </c>
      <c r="AR133" s="106">
        <v>189</v>
      </c>
      <c r="AS133" s="106">
        <v>144</v>
      </c>
      <c r="AT133" s="106">
        <v>228</v>
      </c>
      <c r="AU133" s="106">
        <v>249</v>
      </c>
      <c r="AV133" s="106">
        <v>256</v>
      </c>
      <c r="AW133" s="260"/>
    </row>
    <row r="134" spans="1:50" ht="17" x14ac:dyDescent="0.2">
      <c r="A134" s="281"/>
      <c r="B134" s="199" t="s">
        <v>131</v>
      </c>
      <c r="C134" s="150">
        <f t="shared" ref="C134:AW134" si="121">$D$23</f>
        <v>0.8</v>
      </c>
      <c r="D134" s="150">
        <f t="shared" si="121"/>
        <v>0.8</v>
      </c>
      <c r="E134" s="150">
        <f t="shared" si="121"/>
        <v>0.8</v>
      </c>
      <c r="F134" s="150">
        <f t="shared" si="121"/>
        <v>0.8</v>
      </c>
      <c r="G134" s="150">
        <f t="shared" si="121"/>
        <v>0.8</v>
      </c>
      <c r="H134" s="150">
        <f t="shared" si="121"/>
        <v>0.8</v>
      </c>
      <c r="I134" s="150">
        <f t="shared" si="121"/>
        <v>0.8</v>
      </c>
      <c r="J134" s="150">
        <f t="shared" si="121"/>
        <v>0.8</v>
      </c>
      <c r="K134" s="150">
        <f t="shared" si="121"/>
        <v>0.8</v>
      </c>
      <c r="L134" s="150">
        <f t="shared" si="121"/>
        <v>0.8</v>
      </c>
      <c r="M134" s="150">
        <f t="shared" si="121"/>
        <v>0.8</v>
      </c>
      <c r="N134" s="150">
        <f t="shared" si="121"/>
        <v>0.8</v>
      </c>
      <c r="O134" s="150">
        <f t="shared" si="121"/>
        <v>0.8</v>
      </c>
      <c r="P134" s="150">
        <f t="shared" si="121"/>
        <v>0.8</v>
      </c>
      <c r="Q134" s="150">
        <f t="shared" si="121"/>
        <v>0.8</v>
      </c>
      <c r="R134" s="150">
        <f t="shared" si="121"/>
        <v>0.8</v>
      </c>
      <c r="S134" s="150">
        <f t="shared" si="121"/>
        <v>0.8</v>
      </c>
      <c r="T134" s="150">
        <f t="shared" si="121"/>
        <v>0.8</v>
      </c>
      <c r="U134" s="150">
        <f t="shared" si="121"/>
        <v>0.8</v>
      </c>
      <c r="V134" s="150">
        <f t="shared" si="121"/>
        <v>0.8</v>
      </c>
      <c r="W134" s="150">
        <f t="shared" si="121"/>
        <v>0.8</v>
      </c>
      <c r="X134" s="150">
        <f t="shared" si="121"/>
        <v>0.8</v>
      </c>
      <c r="Y134" s="150">
        <f t="shared" si="121"/>
        <v>0.8</v>
      </c>
      <c r="Z134" s="150">
        <f t="shared" si="121"/>
        <v>0.8</v>
      </c>
      <c r="AA134" s="150">
        <f t="shared" si="121"/>
        <v>0.8</v>
      </c>
      <c r="AB134" s="150">
        <f t="shared" si="121"/>
        <v>0.8</v>
      </c>
      <c r="AC134" s="150">
        <f t="shared" si="121"/>
        <v>0.8</v>
      </c>
      <c r="AD134" s="150">
        <f t="shared" si="121"/>
        <v>0.8</v>
      </c>
      <c r="AE134" s="150">
        <f t="shared" si="121"/>
        <v>0.8</v>
      </c>
      <c r="AF134" s="150">
        <f t="shared" si="121"/>
        <v>0.8</v>
      </c>
      <c r="AG134" s="150">
        <f t="shared" si="121"/>
        <v>0.8</v>
      </c>
      <c r="AH134" s="150">
        <f t="shared" si="121"/>
        <v>0.8</v>
      </c>
      <c r="AI134" s="150">
        <f t="shared" si="121"/>
        <v>0.8</v>
      </c>
      <c r="AJ134" s="150">
        <f t="shared" si="121"/>
        <v>0.8</v>
      </c>
      <c r="AK134" s="150">
        <f t="shared" si="121"/>
        <v>0.8</v>
      </c>
      <c r="AL134" s="150">
        <f t="shared" si="121"/>
        <v>0.8</v>
      </c>
      <c r="AM134" s="150">
        <f t="shared" si="121"/>
        <v>0.8</v>
      </c>
      <c r="AN134" s="150">
        <f t="shared" si="121"/>
        <v>0.8</v>
      </c>
      <c r="AO134" s="150">
        <f t="shared" si="121"/>
        <v>0.8</v>
      </c>
      <c r="AP134" s="150">
        <f t="shared" si="121"/>
        <v>0.8</v>
      </c>
      <c r="AQ134" s="150">
        <f t="shared" si="121"/>
        <v>0.8</v>
      </c>
      <c r="AR134" s="150">
        <f t="shared" si="121"/>
        <v>0.8</v>
      </c>
      <c r="AS134" s="150">
        <f t="shared" si="121"/>
        <v>0.8</v>
      </c>
      <c r="AT134" s="150">
        <f t="shared" si="121"/>
        <v>0.8</v>
      </c>
      <c r="AU134" s="150">
        <f t="shared" si="121"/>
        <v>0.8</v>
      </c>
      <c r="AV134" s="150">
        <f t="shared" si="121"/>
        <v>0.8</v>
      </c>
      <c r="AW134" s="151">
        <f t="shared" si="121"/>
        <v>0.8</v>
      </c>
    </row>
    <row r="135" spans="1:50" ht="17" thickBot="1" x14ac:dyDescent="0.25">
      <c r="A135" s="283"/>
      <c r="B135" s="244" t="s">
        <v>68</v>
      </c>
      <c r="C135" s="88">
        <f t="shared" ref="C135:AV135" si="122">C133*(1-C134)</f>
        <v>101.79999999999998</v>
      </c>
      <c r="D135" s="88">
        <f t="shared" si="122"/>
        <v>87.999999999999986</v>
      </c>
      <c r="E135" s="88">
        <f t="shared" si="122"/>
        <v>90.799999999999983</v>
      </c>
      <c r="F135" s="88">
        <f t="shared" si="122"/>
        <v>73.59999999999998</v>
      </c>
      <c r="G135" s="88">
        <f t="shared" si="122"/>
        <v>90.799999999999983</v>
      </c>
      <c r="H135" s="88">
        <f t="shared" si="122"/>
        <v>92.399999999999977</v>
      </c>
      <c r="I135" s="88">
        <f t="shared" si="122"/>
        <v>84.799999999999983</v>
      </c>
      <c r="J135" s="88">
        <f t="shared" si="122"/>
        <v>70.999999999999986</v>
      </c>
      <c r="K135" s="88">
        <f t="shared" si="122"/>
        <v>63.599999999999987</v>
      </c>
      <c r="L135" s="88">
        <f t="shared" si="122"/>
        <v>52.79999999999999</v>
      </c>
      <c r="M135" s="88">
        <f t="shared" si="122"/>
        <v>90.199999999999974</v>
      </c>
      <c r="N135" s="88">
        <f t="shared" si="122"/>
        <v>75.799999999999983</v>
      </c>
      <c r="O135" s="88">
        <f t="shared" si="122"/>
        <v>101.99999999999997</v>
      </c>
      <c r="P135" s="88">
        <f t="shared" si="122"/>
        <v>60.199999999999989</v>
      </c>
      <c r="Q135" s="88">
        <f t="shared" si="122"/>
        <v>46.199999999999989</v>
      </c>
      <c r="R135" s="88">
        <f t="shared" si="122"/>
        <v>47.399999999999991</v>
      </c>
      <c r="S135" s="88">
        <f t="shared" si="122"/>
        <v>48.199999999999989</v>
      </c>
      <c r="T135" s="88">
        <f t="shared" si="122"/>
        <v>35.79999999999999</v>
      </c>
      <c r="U135" s="88">
        <f t="shared" si="122"/>
        <v>142.19999999999996</v>
      </c>
      <c r="V135" s="88">
        <f t="shared" si="122"/>
        <v>100.19999999999997</v>
      </c>
      <c r="W135" s="88">
        <f t="shared" si="122"/>
        <v>170.39999999999995</v>
      </c>
      <c r="X135" s="88">
        <f t="shared" si="122"/>
        <v>89.799999999999983</v>
      </c>
      <c r="Y135" s="88">
        <f t="shared" si="122"/>
        <v>75.399999999999977</v>
      </c>
      <c r="Z135" s="88">
        <f t="shared" si="122"/>
        <v>68.799999999999983</v>
      </c>
      <c r="AA135" s="88">
        <f t="shared" si="122"/>
        <v>88.199999999999974</v>
      </c>
      <c r="AB135" s="88">
        <f t="shared" si="122"/>
        <v>78.199999999999989</v>
      </c>
      <c r="AC135" s="88">
        <f t="shared" si="122"/>
        <v>53.999999999999986</v>
      </c>
      <c r="AD135" s="88">
        <f t="shared" si="122"/>
        <v>63.199999999999989</v>
      </c>
      <c r="AE135" s="88">
        <f t="shared" si="122"/>
        <v>79.59999999999998</v>
      </c>
      <c r="AF135" s="88">
        <f t="shared" si="122"/>
        <v>54.399999999999991</v>
      </c>
      <c r="AG135" s="88">
        <f t="shared" si="122"/>
        <v>17.799999999999997</v>
      </c>
      <c r="AH135" s="88">
        <f t="shared" si="122"/>
        <v>2.5999999999999996</v>
      </c>
      <c r="AI135" s="88">
        <f t="shared" si="122"/>
        <v>6.1999999999999984</v>
      </c>
      <c r="AJ135" s="88">
        <f t="shared" si="122"/>
        <v>16.599999999999998</v>
      </c>
      <c r="AK135" s="88">
        <f t="shared" si="122"/>
        <v>20.199999999999996</v>
      </c>
      <c r="AL135" s="88">
        <f t="shared" si="122"/>
        <v>47.199999999999989</v>
      </c>
      <c r="AM135" s="88">
        <f t="shared" si="122"/>
        <v>65.999999999999986</v>
      </c>
      <c r="AN135" s="88">
        <f t="shared" si="122"/>
        <v>85.59999999999998</v>
      </c>
      <c r="AO135" s="88">
        <f t="shared" si="122"/>
        <v>50.599999999999987</v>
      </c>
      <c r="AP135" s="88">
        <f t="shared" si="122"/>
        <v>4.9999999999999991</v>
      </c>
      <c r="AQ135" s="88">
        <f t="shared" si="122"/>
        <v>32.199999999999996</v>
      </c>
      <c r="AR135" s="88">
        <f t="shared" si="122"/>
        <v>37.79999999999999</v>
      </c>
      <c r="AS135" s="88">
        <f t="shared" si="122"/>
        <v>28.799999999999994</v>
      </c>
      <c r="AT135" s="88">
        <f t="shared" si="122"/>
        <v>45.599999999999987</v>
      </c>
      <c r="AU135" s="88">
        <f t="shared" si="122"/>
        <v>49.79999999999999</v>
      </c>
      <c r="AV135" s="88">
        <f t="shared" si="122"/>
        <v>51.199999999999989</v>
      </c>
      <c r="AW135" s="225"/>
    </row>
    <row r="136" spans="1:50" x14ac:dyDescent="0.2">
      <c r="A136" s="284" t="s">
        <v>29</v>
      </c>
      <c r="B136" s="249" t="s">
        <v>16</v>
      </c>
      <c r="C136" s="167">
        <f t="shared" ref="C136:AV136" si="123">C145-(C133+C128+C130)</f>
        <v>2550.666666666667</v>
      </c>
      <c r="D136" s="167">
        <f t="shared" si="123"/>
        <v>2487.666666666667</v>
      </c>
      <c r="E136" s="167">
        <f t="shared" si="123"/>
        <v>1942.3333333333333</v>
      </c>
      <c r="F136" s="167">
        <f t="shared" si="123"/>
        <v>1940.3333333333333</v>
      </c>
      <c r="G136" s="167">
        <f t="shared" si="123"/>
        <v>2478.333333333333</v>
      </c>
      <c r="H136" s="167">
        <f t="shared" si="123"/>
        <v>2902.3333333333335</v>
      </c>
      <c r="I136" s="167">
        <f t="shared" si="123"/>
        <v>2350.333333333333</v>
      </c>
      <c r="J136" s="167">
        <f t="shared" si="123"/>
        <v>1977</v>
      </c>
      <c r="K136" s="167">
        <f t="shared" si="123"/>
        <v>1957</v>
      </c>
      <c r="L136" s="167">
        <f t="shared" si="123"/>
        <v>1790.6666666666667</v>
      </c>
      <c r="M136" s="167">
        <f t="shared" si="123"/>
        <v>2623.333333333333</v>
      </c>
      <c r="N136" s="167">
        <f t="shared" si="123"/>
        <v>2749.666666666667</v>
      </c>
      <c r="O136" s="167">
        <f t="shared" si="123"/>
        <v>3013</v>
      </c>
      <c r="P136" s="167">
        <f t="shared" si="123"/>
        <v>1787.3333333333333</v>
      </c>
      <c r="Q136" s="167">
        <f t="shared" si="123"/>
        <v>1302</v>
      </c>
      <c r="R136" s="167">
        <f t="shared" si="123"/>
        <v>1265</v>
      </c>
      <c r="S136" s="167">
        <f t="shared" si="123"/>
        <v>1265.3333333333333</v>
      </c>
      <c r="T136" s="167">
        <f t="shared" si="123"/>
        <v>1449.3333333333333</v>
      </c>
      <c r="U136" s="167">
        <f t="shared" si="123"/>
        <v>2455.6666666666665</v>
      </c>
      <c r="V136" s="167">
        <f t="shared" si="123"/>
        <v>2340</v>
      </c>
      <c r="W136" s="167">
        <f t="shared" si="123"/>
        <v>3386.666666666667</v>
      </c>
      <c r="X136" s="167">
        <f t="shared" si="123"/>
        <v>2401.3333333333335</v>
      </c>
      <c r="Y136" s="167">
        <f t="shared" si="123"/>
        <v>2260.3333333333335</v>
      </c>
      <c r="Z136" s="167">
        <f t="shared" si="123"/>
        <v>2289.666666666667</v>
      </c>
      <c r="AA136" s="167">
        <f t="shared" si="123"/>
        <v>2799.666666666667</v>
      </c>
      <c r="AB136" s="167">
        <f t="shared" si="123"/>
        <v>2494.666666666667</v>
      </c>
      <c r="AC136" s="167">
        <f t="shared" si="123"/>
        <v>2480</v>
      </c>
      <c r="AD136" s="167">
        <f t="shared" si="123"/>
        <v>2572.6666666666665</v>
      </c>
      <c r="AE136" s="167">
        <f t="shared" si="123"/>
        <v>2357.3333333333335</v>
      </c>
      <c r="AF136" s="167">
        <f t="shared" si="123"/>
        <v>2189.6666666666665</v>
      </c>
      <c r="AG136" s="167">
        <f t="shared" si="123"/>
        <v>779.66666666666663</v>
      </c>
      <c r="AH136" s="167">
        <f t="shared" si="123"/>
        <v>205</v>
      </c>
      <c r="AI136" s="167">
        <f t="shared" si="123"/>
        <v>365</v>
      </c>
      <c r="AJ136" s="167">
        <f t="shared" si="123"/>
        <v>1130</v>
      </c>
      <c r="AK136" s="167">
        <f t="shared" si="123"/>
        <v>1537.6666666666667</v>
      </c>
      <c r="AL136" s="167">
        <f t="shared" si="123"/>
        <v>1544</v>
      </c>
      <c r="AM136" s="167">
        <f t="shared" si="123"/>
        <v>2518</v>
      </c>
      <c r="AN136" s="167">
        <f t="shared" si="123"/>
        <v>2887.6666666666665</v>
      </c>
      <c r="AO136" s="167">
        <f t="shared" si="123"/>
        <v>2277.3333333333335</v>
      </c>
      <c r="AP136" s="167">
        <f t="shared" si="123"/>
        <v>1815.3333333333333</v>
      </c>
      <c r="AQ136" s="167">
        <f t="shared" si="123"/>
        <v>2419</v>
      </c>
      <c r="AR136" s="167">
        <f t="shared" si="123"/>
        <v>3598</v>
      </c>
      <c r="AS136" s="167">
        <f t="shared" si="123"/>
        <v>2750.6666666666665</v>
      </c>
      <c r="AT136" s="167">
        <f t="shared" si="123"/>
        <v>3021.3333333333335</v>
      </c>
      <c r="AU136" s="167">
        <f t="shared" si="123"/>
        <v>3133.6666666666665</v>
      </c>
      <c r="AV136" s="167">
        <f t="shared" si="123"/>
        <v>2220</v>
      </c>
      <c r="AW136" s="260"/>
    </row>
    <row r="137" spans="1:50" x14ac:dyDescent="0.2">
      <c r="A137" s="281"/>
      <c r="B137" s="52" t="s">
        <v>132</v>
      </c>
      <c r="C137" s="150">
        <f t="shared" ref="C137:AW137" si="124">$D$24</f>
        <v>0.85</v>
      </c>
      <c r="D137" s="150">
        <f t="shared" si="124"/>
        <v>0.85</v>
      </c>
      <c r="E137" s="150">
        <f t="shared" si="124"/>
        <v>0.85</v>
      </c>
      <c r="F137" s="150">
        <f t="shared" si="124"/>
        <v>0.85</v>
      </c>
      <c r="G137" s="150">
        <f t="shared" si="124"/>
        <v>0.85</v>
      </c>
      <c r="H137" s="150">
        <f t="shared" si="124"/>
        <v>0.85</v>
      </c>
      <c r="I137" s="150">
        <f t="shared" si="124"/>
        <v>0.85</v>
      </c>
      <c r="J137" s="150">
        <f t="shared" si="124"/>
        <v>0.85</v>
      </c>
      <c r="K137" s="150">
        <f t="shared" si="124"/>
        <v>0.85</v>
      </c>
      <c r="L137" s="150">
        <f t="shared" si="124"/>
        <v>0.85</v>
      </c>
      <c r="M137" s="150">
        <f t="shared" si="124"/>
        <v>0.85</v>
      </c>
      <c r="N137" s="150">
        <f t="shared" si="124"/>
        <v>0.85</v>
      </c>
      <c r="O137" s="150">
        <f t="shared" si="124"/>
        <v>0.85</v>
      </c>
      <c r="P137" s="150">
        <f t="shared" si="124"/>
        <v>0.85</v>
      </c>
      <c r="Q137" s="150">
        <f t="shared" si="124"/>
        <v>0.85</v>
      </c>
      <c r="R137" s="150">
        <f t="shared" si="124"/>
        <v>0.85</v>
      </c>
      <c r="S137" s="150">
        <f t="shared" si="124"/>
        <v>0.85</v>
      </c>
      <c r="T137" s="150">
        <f t="shared" si="124"/>
        <v>0.85</v>
      </c>
      <c r="U137" s="150">
        <f t="shared" si="124"/>
        <v>0.85</v>
      </c>
      <c r="V137" s="150">
        <f t="shared" si="124"/>
        <v>0.85</v>
      </c>
      <c r="W137" s="150">
        <f t="shared" si="124"/>
        <v>0.85</v>
      </c>
      <c r="X137" s="150">
        <f t="shared" si="124"/>
        <v>0.85</v>
      </c>
      <c r="Y137" s="150">
        <f t="shared" si="124"/>
        <v>0.85</v>
      </c>
      <c r="Z137" s="150">
        <f t="shared" si="124"/>
        <v>0.85</v>
      </c>
      <c r="AA137" s="150">
        <f t="shared" si="124"/>
        <v>0.85</v>
      </c>
      <c r="AB137" s="150">
        <f t="shared" si="124"/>
        <v>0.85</v>
      </c>
      <c r="AC137" s="150">
        <f t="shared" si="124"/>
        <v>0.85</v>
      </c>
      <c r="AD137" s="150">
        <f t="shared" si="124"/>
        <v>0.85</v>
      </c>
      <c r="AE137" s="150">
        <f t="shared" si="124"/>
        <v>0.85</v>
      </c>
      <c r="AF137" s="150">
        <f t="shared" si="124"/>
        <v>0.85</v>
      </c>
      <c r="AG137" s="150">
        <f t="shared" si="124"/>
        <v>0.85</v>
      </c>
      <c r="AH137" s="150">
        <f t="shared" si="124"/>
        <v>0.85</v>
      </c>
      <c r="AI137" s="150">
        <f t="shared" si="124"/>
        <v>0.85</v>
      </c>
      <c r="AJ137" s="150">
        <f t="shared" si="124"/>
        <v>0.85</v>
      </c>
      <c r="AK137" s="150">
        <f t="shared" si="124"/>
        <v>0.85</v>
      </c>
      <c r="AL137" s="150">
        <f t="shared" si="124"/>
        <v>0.85</v>
      </c>
      <c r="AM137" s="150">
        <f t="shared" si="124"/>
        <v>0.85</v>
      </c>
      <c r="AN137" s="150">
        <f t="shared" si="124"/>
        <v>0.85</v>
      </c>
      <c r="AO137" s="150">
        <f t="shared" si="124"/>
        <v>0.85</v>
      </c>
      <c r="AP137" s="150">
        <f t="shared" si="124"/>
        <v>0.85</v>
      </c>
      <c r="AQ137" s="150">
        <f t="shared" si="124"/>
        <v>0.85</v>
      </c>
      <c r="AR137" s="150">
        <f t="shared" si="124"/>
        <v>0.85</v>
      </c>
      <c r="AS137" s="150">
        <f t="shared" si="124"/>
        <v>0.85</v>
      </c>
      <c r="AT137" s="150">
        <f t="shared" si="124"/>
        <v>0.85</v>
      </c>
      <c r="AU137" s="150">
        <f t="shared" si="124"/>
        <v>0.85</v>
      </c>
      <c r="AV137" s="150">
        <f t="shared" si="124"/>
        <v>0.85</v>
      </c>
      <c r="AW137" s="151">
        <f t="shared" si="124"/>
        <v>0.85</v>
      </c>
    </row>
    <row r="138" spans="1:50" ht="17" thickBot="1" x14ac:dyDescent="0.25">
      <c r="A138" s="283"/>
      <c r="B138" s="244" t="s">
        <v>17</v>
      </c>
      <c r="C138" s="88">
        <f t="shared" ref="C138:AV138" si="125">(1-C137)*C136</f>
        <v>382.60000000000008</v>
      </c>
      <c r="D138" s="88">
        <f t="shared" si="125"/>
        <v>373.15000000000009</v>
      </c>
      <c r="E138" s="88">
        <f t="shared" si="125"/>
        <v>291.35000000000002</v>
      </c>
      <c r="F138" s="88">
        <f t="shared" si="125"/>
        <v>291.05</v>
      </c>
      <c r="G138" s="88">
        <f t="shared" si="125"/>
        <v>371.75</v>
      </c>
      <c r="H138" s="88">
        <f t="shared" si="125"/>
        <v>435.35000000000008</v>
      </c>
      <c r="I138" s="88">
        <f t="shared" si="125"/>
        <v>352.55</v>
      </c>
      <c r="J138" s="88">
        <f t="shared" si="125"/>
        <v>296.55000000000007</v>
      </c>
      <c r="K138" s="88">
        <f t="shared" si="125"/>
        <v>293.55000000000007</v>
      </c>
      <c r="L138" s="88">
        <f t="shared" si="125"/>
        <v>268.60000000000002</v>
      </c>
      <c r="M138" s="88">
        <f t="shared" si="125"/>
        <v>393.5</v>
      </c>
      <c r="N138" s="88">
        <f t="shared" si="125"/>
        <v>412.4500000000001</v>
      </c>
      <c r="O138" s="88">
        <f t="shared" si="125"/>
        <v>451.95000000000005</v>
      </c>
      <c r="P138" s="88">
        <f t="shared" si="125"/>
        <v>268.10000000000002</v>
      </c>
      <c r="Q138" s="88">
        <f t="shared" si="125"/>
        <v>195.30000000000004</v>
      </c>
      <c r="R138" s="88">
        <f t="shared" si="125"/>
        <v>189.75000000000003</v>
      </c>
      <c r="S138" s="88">
        <f t="shared" si="125"/>
        <v>189.8</v>
      </c>
      <c r="T138" s="88">
        <f t="shared" si="125"/>
        <v>217.40000000000003</v>
      </c>
      <c r="U138" s="88">
        <f t="shared" si="125"/>
        <v>368.35</v>
      </c>
      <c r="V138" s="88">
        <f t="shared" si="125"/>
        <v>351.00000000000006</v>
      </c>
      <c r="W138" s="88">
        <f t="shared" si="125"/>
        <v>508.00000000000011</v>
      </c>
      <c r="X138" s="88">
        <f t="shared" si="125"/>
        <v>360.2000000000001</v>
      </c>
      <c r="Y138" s="88">
        <f t="shared" si="125"/>
        <v>339.05000000000007</v>
      </c>
      <c r="Z138" s="88">
        <f t="shared" si="125"/>
        <v>343.4500000000001</v>
      </c>
      <c r="AA138" s="88">
        <f t="shared" si="125"/>
        <v>419.9500000000001</v>
      </c>
      <c r="AB138" s="88">
        <f t="shared" si="125"/>
        <v>374.2000000000001</v>
      </c>
      <c r="AC138" s="88">
        <f t="shared" si="125"/>
        <v>372.00000000000006</v>
      </c>
      <c r="AD138" s="88">
        <f t="shared" si="125"/>
        <v>385.90000000000003</v>
      </c>
      <c r="AE138" s="88">
        <f t="shared" si="125"/>
        <v>353.60000000000008</v>
      </c>
      <c r="AF138" s="88">
        <f t="shared" si="125"/>
        <v>328.45000000000005</v>
      </c>
      <c r="AG138" s="88">
        <f t="shared" si="125"/>
        <v>116.95000000000002</v>
      </c>
      <c r="AH138" s="88">
        <f t="shared" si="125"/>
        <v>30.750000000000004</v>
      </c>
      <c r="AI138" s="88">
        <f t="shared" si="125"/>
        <v>54.750000000000007</v>
      </c>
      <c r="AJ138" s="88">
        <f t="shared" si="125"/>
        <v>169.50000000000003</v>
      </c>
      <c r="AK138" s="88">
        <f t="shared" si="125"/>
        <v>230.65000000000003</v>
      </c>
      <c r="AL138" s="88">
        <f t="shared" si="125"/>
        <v>231.60000000000002</v>
      </c>
      <c r="AM138" s="88">
        <f t="shared" si="125"/>
        <v>377.70000000000005</v>
      </c>
      <c r="AN138" s="88">
        <f t="shared" si="125"/>
        <v>433.15000000000003</v>
      </c>
      <c r="AO138" s="88">
        <f t="shared" si="125"/>
        <v>341.60000000000008</v>
      </c>
      <c r="AP138" s="88">
        <f t="shared" si="125"/>
        <v>272.3</v>
      </c>
      <c r="AQ138" s="88">
        <f t="shared" si="125"/>
        <v>362.85000000000008</v>
      </c>
      <c r="AR138" s="88">
        <f t="shared" si="125"/>
        <v>539.70000000000005</v>
      </c>
      <c r="AS138" s="88">
        <f t="shared" si="125"/>
        <v>412.6</v>
      </c>
      <c r="AT138" s="88">
        <f t="shared" si="125"/>
        <v>453.2000000000001</v>
      </c>
      <c r="AU138" s="88">
        <f t="shared" si="125"/>
        <v>470.05000000000007</v>
      </c>
      <c r="AV138" s="88">
        <f t="shared" si="125"/>
        <v>333.00000000000006</v>
      </c>
      <c r="AW138" s="225"/>
    </row>
    <row r="139" spans="1:50" x14ac:dyDescent="0.2">
      <c r="A139" s="284" t="s">
        <v>65</v>
      </c>
      <c r="B139" s="249" t="s">
        <v>177</v>
      </c>
      <c r="C139" s="145">
        <v>55</v>
      </c>
      <c r="D139" s="145">
        <v>55</v>
      </c>
      <c r="E139" s="145">
        <v>55</v>
      </c>
      <c r="F139" s="145">
        <v>73</v>
      </c>
      <c r="G139" s="145">
        <v>73</v>
      </c>
      <c r="H139" s="145">
        <v>73</v>
      </c>
      <c r="I139" s="145">
        <v>73</v>
      </c>
      <c r="J139" s="145">
        <v>73</v>
      </c>
      <c r="K139" s="145">
        <v>73</v>
      </c>
      <c r="L139" s="145">
        <v>73</v>
      </c>
      <c r="M139" s="145">
        <v>73</v>
      </c>
      <c r="N139" s="145">
        <v>73</v>
      </c>
      <c r="O139" s="145">
        <v>73</v>
      </c>
      <c r="P139" s="145">
        <v>73</v>
      </c>
      <c r="Q139" s="145">
        <v>73</v>
      </c>
      <c r="R139" s="145">
        <v>453</v>
      </c>
      <c r="S139" s="145">
        <v>453</v>
      </c>
      <c r="T139" s="145">
        <v>453</v>
      </c>
      <c r="U139" s="145">
        <v>453</v>
      </c>
      <c r="V139" s="145">
        <v>453</v>
      </c>
      <c r="W139" s="145">
        <v>453</v>
      </c>
      <c r="X139" s="145">
        <v>453</v>
      </c>
      <c r="Y139" s="145">
        <v>453</v>
      </c>
      <c r="Z139" s="145">
        <v>453</v>
      </c>
      <c r="AA139" s="145">
        <v>453</v>
      </c>
      <c r="AB139" s="145">
        <v>453</v>
      </c>
      <c r="AC139" s="145">
        <v>453</v>
      </c>
      <c r="AD139" s="145">
        <v>528</v>
      </c>
      <c r="AE139" s="145">
        <v>528</v>
      </c>
      <c r="AF139" s="145">
        <v>528</v>
      </c>
      <c r="AG139" s="145">
        <v>528</v>
      </c>
      <c r="AH139" s="145">
        <v>528</v>
      </c>
      <c r="AI139" s="145">
        <v>528</v>
      </c>
      <c r="AJ139" s="145">
        <v>528</v>
      </c>
      <c r="AK139" s="145">
        <v>528</v>
      </c>
      <c r="AL139" s="145">
        <v>528</v>
      </c>
      <c r="AM139" s="145">
        <v>528</v>
      </c>
      <c r="AN139" s="145">
        <v>528</v>
      </c>
      <c r="AO139" s="145">
        <v>528</v>
      </c>
      <c r="AP139" s="145">
        <v>970</v>
      </c>
      <c r="AQ139" s="145">
        <v>970</v>
      </c>
      <c r="AR139" s="145">
        <v>970</v>
      </c>
      <c r="AS139" s="145">
        <v>970</v>
      </c>
      <c r="AT139" s="145">
        <v>970</v>
      </c>
      <c r="AU139" s="145">
        <v>970</v>
      </c>
      <c r="AV139" s="145">
        <v>970</v>
      </c>
      <c r="AW139" s="145">
        <v>970</v>
      </c>
      <c r="AX139" s="139"/>
    </row>
    <row r="140" spans="1:50" x14ac:dyDescent="0.2">
      <c r="A140" s="281"/>
      <c r="B140" s="52" t="s">
        <v>178</v>
      </c>
      <c r="C140" s="36">
        <f>C139/12</f>
        <v>4.583333333333333</v>
      </c>
      <c r="D140" s="36">
        <f t="shared" ref="D140" si="126">D139/12</f>
        <v>4.583333333333333</v>
      </c>
      <c r="E140" s="36">
        <f t="shared" ref="E140" si="127">E139/12</f>
        <v>4.583333333333333</v>
      </c>
      <c r="F140" s="36">
        <f t="shared" ref="F140" si="128">F139/12</f>
        <v>6.083333333333333</v>
      </c>
      <c r="G140" s="36">
        <f t="shared" ref="G140" si="129">G139/12</f>
        <v>6.083333333333333</v>
      </c>
      <c r="H140" s="36">
        <f t="shared" ref="H140" si="130">H139/12</f>
        <v>6.083333333333333</v>
      </c>
      <c r="I140" s="36">
        <f t="shared" ref="I140" si="131">I139/12</f>
        <v>6.083333333333333</v>
      </c>
      <c r="J140" s="36">
        <f t="shared" ref="J140" si="132">J139/12</f>
        <v>6.083333333333333</v>
      </c>
      <c r="K140" s="36">
        <f t="shared" ref="K140" si="133">K139/12</f>
        <v>6.083333333333333</v>
      </c>
      <c r="L140" s="36">
        <f t="shared" ref="L140" si="134">L139/12</f>
        <v>6.083333333333333</v>
      </c>
      <c r="M140" s="36">
        <f t="shared" ref="M140" si="135">M139/12</f>
        <v>6.083333333333333</v>
      </c>
      <c r="N140" s="36">
        <f t="shared" ref="N140" si="136">N139/12</f>
        <v>6.083333333333333</v>
      </c>
      <c r="O140" s="36">
        <f t="shared" ref="O140" si="137">O139/12</f>
        <v>6.083333333333333</v>
      </c>
      <c r="P140" s="36">
        <f t="shared" ref="P140" si="138">P139/12</f>
        <v>6.083333333333333</v>
      </c>
      <c r="Q140" s="36">
        <f t="shared" ref="Q140" si="139">Q139/12</f>
        <v>6.083333333333333</v>
      </c>
      <c r="R140" s="36">
        <f t="shared" ref="R140" si="140">R139/12</f>
        <v>37.75</v>
      </c>
      <c r="S140" s="36">
        <f t="shared" ref="S140" si="141">S139/12</f>
        <v>37.75</v>
      </c>
      <c r="T140" s="36">
        <f t="shared" ref="T140" si="142">T139/12</f>
        <v>37.75</v>
      </c>
      <c r="U140" s="36">
        <f t="shared" ref="U140" si="143">U139/12</f>
        <v>37.75</v>
      </c>
      <c r="V140" s="36">
        <f t="shared" ref="V140" si="144">V139/12</f>
        <v>37.75</v>
      </c>
      <c r="W140" s="36">
        <f t="shared" ref="W140" si="145">W139/12</f>
        <v>37.75</v>
      </c>
      <c r="X140" s="36">
        <f t="shared" ref="X140" si="146">X139/12</f>
        <v>37.75</v>
      </c>
      <c r="Y140" s="36">
        <f t="shared" ref="Y140" si="147">Y139/12</f>
        <v>37.75</v>
      </c>
      <c r="Z140" s="36">
        <f t="shared" ref="Z140" si="148">Z139/12</f>
        <v>37.75</v>
      </c>
      <c r="AA140" s="36">
        <f t="shared" ref="AA140" si="149">AA139/12</f>
        <v>37.75</v>
      </c>
      <c r="AB140" s="36">
        <f t="shared" ref="AB140" si="150">AB139/12</f>
        <v>37.75</v>
      </c>
      <c r="AC140" s="36">
        <f t="shared" ref="AC140" si="151">AC139/12</f>
        <v>37.75</v>
      </c>
      <c r="AD140" s="36">
        <f t="shared" ref="AD140" si="152">AD139/12</f>
        <v>44</v>
      </c>
      <c r="AE140" s="36">
        <f t="shared" ref="AE140" si="153">AE139/12</f>
        <v>44</v>
      </c>
      <c r="AF140" s="36">
        <f t="shared" ref="AF140" si="154">AF139/12</f>
        <v>44</v>
      </c>
      <c r="AG140" s="36">
        <f t="shared" ref="AG140" si="155">AG139/12</f>
        <v>44</v>
      </c>
      <c r="AH140" s="36">
        <f t="shared" ref="AH140" si="156">AH139/12</f>
        <v>44</v>
      </c>
      <c r="AI140" s="36">
        <f t="shared" ref="AI140" si="157">AI139/12</f>
        <v>44</v>
      </c>
      <c r="AJ140" s="36">
        <f t="shared" ref="AJ140" si="158">AJ139/12</f>
        <v>44</v>
      </c>
      <c r="AK140" s="36">
        <f t="shared" ref="AK140" si="159">AK139/12</f>
        <v>44</v>
      </c>
      <c r="AL140" s="36">
        <f t="shared" ref="AL140" si="160">AL139/12</f>
        <v>44</v>
      </c>
      <c r="AM140" s="36">
        <f t="shared" ref="AM140" si="161">AM139/12</f>
        <v>44</v>
      </c>
      <c r="AN140" s="36">
        <f t="shared" ref="AN140" si="162">AN139/12</f>
        <v>44</v>
      </c>
      <c r="AO140" s="36">
        <f t="shared" ref="AO140" si="163">AO139/12</f>
        <v>44</v>
      </c>
      <c r="AP140" s="173">
        <f>AP139/8</f>
        <v>121.25</v>
      </c>
      <c r="AQ140" s="173">
        <f t="shared" ref="AQ140:AW140" si="164">AQ139/8</f>
        <v>121.25</v>
      </c>
      <c r="AR140" s="173">
        <f t="shared" si="164"/>
        <v>121.25</v>
      </c>
      <c r="AS140" s="173">
        <f t="shared" si="164"/>
        <v>121.25</v>
      </c>
      <c r="AT140" s="173">
        <f t="shared" si="164"/>
        <v>121.25</v>
      </c>
      <c r="AU140" s="173">
        <f t="shared" si="164"/>
        <v>121.25</v>
      </c>
      <c r="AV140" s="173">
        <f t="shared" si="164"/>
        <v>121.25</v>
      </c>
      <c r="AW140" s="173">
        <f t="shared" si="164"/>
        <v>121.25</v>
      </c>
    </row>
    <row r="141" spans="1:50" x14ac:dyDescent="0.2">
      <c r="A141" s="281"/>
      <c r="B141" s="52" t="s">
        <v>179</v>
      </c>
      <c r="C141" s="164">
        <v>68</v>
      </c>
      <c r="D141" s="164">
        <v>68</v>
      </c>
      <c r="E141" s="164">
        <v>68</v>
      </c>
      <c r="F141" s="165">
        <v>99</v>
      </c>
      <c r="G141" s="165">
        <v>99</v>
      </c>
      <c r="H141" s="165">
        <v>99</v>
      </c>
      <c r="I141" s="165">
        <v>99</v>
      </c>
      <c r="J141" s="165">
        <v>99</v>
      </c>
      <c r="K141" s="165">
        <v>99</v>
      </c>
      <c r="L141" s="165">
        <v>99</v>
      </c>
      <c r="M141" s="165">
        <v>99</v>
      </c>
      <c r="N141" s="165">
        <v>99</v>
      </c>
      <c r="O141" s="165">
        <v>99</v>
      </c>
      <c r="P141" s="165">
        <v>99</v>
      </c>
      <c r="Q141" s="165">
        <v>99</v>
      </c>
      <c r="R141" s="166">
        <v>150</v>
      </c>
      <c r="S141" s="166">
        <v>150</v>
      </c>
      <c r="T141" s="166">
        <v>150</v>
      </c>
      <c r="U141" s="166">
        <v>150</v>
      </c>
      <c r="V141" s="166">
        <v>150</v>
      </c>
      <c r="W141" s="166">
        <v>150</v>
      </c>
      <c r="X141" s="166">
        <v>150</v>
      </c>
      <c r="Y141" s="166">
        <v>150</v>
      </c>
      <c r="Z141" s="166">
        <v>150</v>
      </c>
      <c r="AA141" s="166">
        <v>150</v>
      </c>
      <c r="AB141" s="166">
        <v>150</v>
      </c>
      <c r="AC141" s="166">
        <v>150</v>
      </c>
      <c r="AD141" s="166">
        <v>18</v>
      </c>
      <c r="AE141" s="166">
        <v>18</v>
      </c>
      <c r="AF141" s="166">
        <v>18</v>
      </c>
      <c r="AG141" s="166">
        <v>18</v>
      </c>
      <c r="AH141" s="166">
        <v>18</v>
      </c>
      <c r="AI141" s="166">
        <v>18</v>
      </c>
      <c r="AJ141" s="166">
        <v>18</v>
      </c>
      <c r="AK141" s="166">
        <v>18</v>
      </c>
      <c r="AL141" s="166">
        <v>18</v>
      </c>
      <c r="AM141" s="166">
        <v>18</v>
      </c>
      <c r="AN141" s="166">
        <v>18</v>
      </c>
      <c r="AO141" s="166">
        <v>18</v>
      </c>
      <c r="AP141" s="166">
        <v>39</v>
      </c>
      <c r="AQ141" s="166">
        <v>39</v>
      </c>
      <c r="AR141" s="166">
        <v>39</v>
      </c>
      <c r="AS141" s="166">
        <v>39</v>
      </c>
      <c r="AT141" s="166">
        <v>39</v>
      </c>
      <c r="AU141" s="166">
        <v>39</v>
      </c>
      <c r="AV141" s="166">
        <v>39</v>
      </c>
      <c r="AW141" s="166">
        <v>39</v>
      </c>
      <c r="AX141" s="139"/>
    </row>
    <row r="142" spans="1:50" x14ac:dyDescent="0.2">
      <c r="A142" s="281"/>
      <c r="B142" s="52" t="s">
        <v>180</v>
      </c>
      <c r="C142" s="36">
        <f>C141/12</f>
        <v>5.666666666666667</v>
      </c>
      <c r="D142" s="36">
        <f t="shared" ref="D142" si="165">D141/12</f>
        <v>5.666666666666667</v>
      </c>
      <c r="E142" s="36">
        <f t="shared" ref="E142" si="166">E141/12</f>
        <v>5.666666666666667</v>
      </c>
      <c r="F142" s="36">
        <f t="shared" ref="F142" si="167">F141/12</f>
        <v>8.25</v>
      </c>
      <c r="G142" s="36">
        <f t="shared" ref="G142" si="168">G141/12</f>
        <v>8.25</v>
      </c>
      <c r="H142" s="36">
        <f t="shared" ref="H142" si="169">H141/12</f>
        <v>8.25</v>
      </c>
      <c r="I142" s="36">
        <f t="shared" ref="I142" si="170">I141/12</f>
        <v>8.25</v>
      </c>
      <c r="J142" s="36">
        <f t="shared" ref="J142" si="171">J141/12</f>
        <v>8.25</v>
      </c>
      <c r="K142" s="36">
        <f t="shared" ref="K142" si="172">K141/12</f>
        <v>8.25</v>
      </c>
      <c r="L142" s="36">
        <f t="shared" ref="L142" si="173">L141/12</f>
        <v>8.25</v>
      </c>
      <c r="M142" s="36">
        <f t="shared" ref="M142" si="174">M141/12</f>
        <v>8.25</v>
      </c>
      <c r="N142" s="36">
        <f t="shared" ref="N142" si="175">N141/12</f>
        <v>8.25</v>
      </c>
      <c r="O142" s="36">
        <f t="shared" ref="O142" si="176">O141/12</f>
        <v>8.25</v>
      </c>
      <c r="P142" s="36">
        <f t="shared" ref="P142" si="177">P141/12</f>
        <v>8.25</v>
      </c>
      <c r="Q142" s="36">
        <f t="shared" ref="Q142" si="178">Q141/12</f>
        <v>8.25</v>
      </c>
      <c r="R142" s="36">
        <f t="shared" ref="R142" si="179">R141/12</f>
        <v>12.5</v>
      </c>
      <c r="S142" s="36">
        <f t="shared" ref="S142" si="180">S141/12</f>
        <v>12.5</v>
      </c>
      <c r="T142" s="36">
        <f t="shared" ref="T142" si="181">T141/12</f>
        <v>12.5</v>
      </c>
      <c r="U142" s="36">
        <f t="shared" ref="U142" si="182">U141/12</f>
        <v>12.5</v>
      </c>
      <c r="V142" s="36">
        <f t="shared" ref="V142" si="183">V141/12</f>
        <v>12.5</v>
      </c>
      <c r="W142" s="36">
        <f t="shared" ref="W142" si="184">W141/12</f>
        <v>12.5</v>
      </c>
      <c r="X142" s="36">
        <f t="shared" ref="X142" si="185">X141/12</f>
        <v>12.5</v>
      </c>
      <c r="Y142" s="36">
        <f t="shared" ref="Y142" si="186">Y141/12</f>
        <v>12.5</v>
      </c>
      <c r="Z142" s="36">
        <f t="shared" ref="Z142" si="187">Z141/12</f>
        <v>12.5</v>
      </c>
      <c r="AA142" s="36">
        <f t="shared" ref="AA142" si="188">AA141/12</f>
        <v>12.5</v>
      </c>
      <c r="AB142" s="36">
        <f t="shared" ref="AB142" si="189">AB141/12</f>
        <v>12.5</v>
      </c>
      <c r="AC142" s="36">
        <f t="shared" ref="AC142" si="190">AC141/12</f>
        <v>12.5</v>
      </c>
      <c r="AD142" s="36">
        <f t="shared" ref="AD142" si="191">AD141/12</f>
        <v>1.5</v>
      </c>
      <c r="AE142" s="36">
        <f t="shared" ref="AE142" si="192">AE141/12</f>
        <v>1.5</v>
      </c>
      <c r="AF142" s="36">
        <f t="shared" ref="AF142" si="193">AF141/12</f>
        <v>1.5</v>
      </c>
      <c r="AG142" s="36">
        <f t="shared" ref="AG142" si="194">AG141/12</f>
        <v>1.5</v>
      </c>
      <c r="AH142" s="36">
        <f t="shared" ref="AH142" si="195">AH141/12</f>
        <v>1.5</v>
      </c>
      <c r="AI142" s="36">
        <f t="shared" ref="AI142" si="196">AI141/12</f>
        <v>1.5</v>
      </c>
      <c r="AJ142" s="36">
        <f t="shared" ref="AJ142" si="197">AJ141/12</f>
        <v>1.5</v>
      </c>
      <c r="AK142" s="36">
        <f t="shared" ref="AK142" si="198">AK141/12</f>
        <v>1.5</v>
      </c>
      <c r="AL142" s="36">
        <f t="shared" ref="AL142" si="199">AL141/12</f>
        <v>1.5</v>
      </c>
      <c r="AM142" s="36">
        <f t="shared" ref="AM142" si="200">AM141/12</f>
        <v>1.5</v>
      </c>
      <c r="AN142" s="36">
        <f t="shared" ref="AN142" si="201">AN141/12</f>
        <v>1.5</v>
      </c>
      <c r="AO142" s="36">
        <f t="shared" ref="AO142" si="202">AO141/12</f>
        <v>1.5</v>
      </c>
      <c r="AP142" s="173">
        <f>AP141/8</f>
        <v>4.875</v>
      </c>
      <c r="AQ142" s="173">
        <f t="shared" ref="AQ142:AW142" si="203">AQ141/8</f>
        <v>4.875</v>
      </c>
      <c r="AR142" s="173">
        <f t="shared" si="203"/>
        <v>4.875</v>
      </c>
      <c r="AS142" s="173">
        <f t="shared" si="203"/>
        <v>4.875</v>
      </c>
      <c r="AT142" s="173">
        <f t="shared" si="203"/>
        <v>4.875</v>
      </c>
      <c r="AU142" s="173">
        <f t="shared" si="203"/>
        <v>4.875</v>
      </c>
      <c r="AV142" s="173">
        <f t="shared" si="203"/>
        <v>4.875</v>
      </c>
      <c r="AW142" s="173">
        <f t="shared" si="203"/>
        <v>4.875</v>
      </c>
    </row>
    <row r="143" spans="1:50" x14ac:dyDescent="0.2">
      <c r="A143" s="281"/>
      <c r="B143" s="52" t="s">
        <v>133</v>
      </c>
      <c r="C143" s="150">
        <f t="shared" ref="C143:AW143" si="204">$D$25</f>
        <v>0.95</v>
      </c>
      <c r="D143" s="150">
        <f t="shared" si="204"/>
        <v>0.95</v>
      </c>
      <c r="E143" s="150">
        <f t="shared" si="204"/>
        <v>0.95</v>
      </c>
      <c r="F143" s="150">
        <f t="shared" si="204"/>
        <v>0.95</v>
      </c>
      <c r="G143" s="150">
        <f t="shared" si="204"/>
        <v>0.95</v>
      </c>
      <c r="H143" s="150">
        <f t="shared" si="204"/>
        <v>0.95</v>
      </c>
      <c r="I143" s="150">
        <f t="shared" si="204"/>
        <v>0.95</v>
      </c>
      <c r="J143" s="150">
        <f t="shared" si="204"/>
        <v>0.95</v>
      </c>
      <c r="K143" s="150">
        <f t="shared" si="204"/>
        <v>0.95</v>
      </c>
      <c r="L143" s="150">
        <f t="shared" si="204"/>
        <v>0.95</v>
      </c>
      <c r="M143" s="150">
        <f t="shared" si="204"/>
        <v>0.95</v>
      </c>
      <c r="N143" s="150">
        <f t="shared" si="204"/>
        <v>0.95</v>
      </c>
      <c r="O143" s="150">
        <f t="shared" si="204"/>
        <v>0.95</v>
      </c>
      <c r="P143" s="150">
        <f t="shared" si="204"/>
        <v>0.95</v>
      </c>
      <c r="Q143" s="150">
        <f t="shared" si="204"/>
        <v>0.95</v>
      </c>
      <c r="R143" s="150">
        <f t="shared" si="204"/>
        <v>0.95</v>
      </c>
      <c r="S143" s="150">
        <f t="shared" si="204"/>
        <v>0.95</v>
      </c>
      <c r="T143" s="150">
        <f t="shared" si="204"/>
        <v>0.95</v>
      </c>
      <c r="U143" s="150">
        <f t="shared" si="204"/>
        <v>0.95</v>
      </c>
      <c r="V143" s="150">
        <f t="shared" si="204"/>
        <v>0.95</v>
      </c>
      <c r="W143" s="150">
        <f t="shared" si="204"/>
        <v>0.95</v>
      </c>
      <c r="X143" s="150">
        <f t="shared" si="204"/>
        <v>0.95</v>
      </c>
      <c r="Y143" s="150">
        <f t="shared" si="204"/>
        <v>0.95</v>
      </c>
      <c r="Z143" s="150">
        <f t="shared" si="204"/>
        <v>0.95</v>
      </c>
      <c r="AA143" s="150">
        <f t="shared" si="204"/>
        <v>0.95</v>
      </c>
      <c r="AB143" s="150">
        <f t="shared" si="204"/>
        <v>0.95</v>
      </c>
      <c r="AC143" s="150">
        <f t="shared" si="204"/>
        <v>0.95</v>
      </c>
      <c r="AD143" s="150">
        <f t="shared" si="204"/>
        <v>0.95</v>
      </c>
      <c r="AE143" s="150">
        <f t="shared" si="204"/>
        <v>0.95</v>
      </c>
      <c r="AF143" s="150">
        <f t="shared" si="204"/>
        <v>0.95</v>
      </c>
      <c r="AG143" s="150">
        <f t="shared" si="204"/>
        <v>0.95</v>
      </c>
      <c r="AH143" s="150">
        <f t="shared" si="204"/>
        <v>0.95</v>
      </c>
      <c r="AI143" s="150">
        <f t="shared" si="204"/>
        <v>0.95</v>
      </c>
      <c r="AJ143" s="150">
        <f t="shared" si="204"/>
        <v>0.95</v>
      </c>
      <c r="AK143" s="150">
        <f t="shared" si="204"/>
        <v>0.95</v>
      </c>
      <c r="AL143" s="150">
        <f t="shared" si="204"/>
        <v>0.95</v>
      </c>
      <c r="AM143" s="150">
        <f t="shared" si="204"/>
        <v>0.95</v>
      </c>
      <c r="AN143" s="150">
        <f t="shared" si="204"/>
        <v>0.95</v>
      </c>
      <c r="AO143" s="150">
        <f t="shared" si="204"/>
        <v>0.95</v>
      </c>
      <c r="AP143" s="150">
        <f t="shared" si="204"/>
        <v>0.95</v>
      </c>
      <c r="AQ143" s="150">
        <f t="shared" si="204"/>
        <v>0.95</v>
      </c>
      <c r="AR143" s="150">
        <f t="shared" si="204"/>
        <v>0.95</v>
      </c>
      <c r="AS143" s="150">
        <f t="shared" si="204"/>
        <v>0.95</v>
      </c>
      <c r="AT143" s="150">
        <f t="shared" si="204"/>
        <v>0.95</v>
      </c>
      <c r="AU143" s="150">
        <f t="shared" si="204"/>
        <v>0.95</v>
      </c>
      <c r="AV143" s="150">
        <f t="shared" si="204"/>
        <v>0.95</v>
      </c>
      <c r="AW143" s="151">
        <f t="shared" si="204"/>
        <v>0.95</v>
      </c>
      <c r="AX143" s="127"/>
    </row>
    <row r="144" spans="1:50" ht="17" thickBot="1" x14ac:dyDescent="0.25">
      <c r="A144" s="283"/>
      <c r="B144" s="244" t="s">
        <v>20</v>
      </c>
      <c r="C144" s="88">
        <f t="shared" ref="C144:AW144" si="205">(C140+C142)*C143</f>
        <v>9.7374999999999989</v>
      </c>
      <c r="D144" s="88">
        <f t="shared" si="205"/>
        <v>9.7374999999999989</v>
      </c>
      <c r="E144" s="88">
        <f t="shared" si="205"/>
        <v>9.7374999999999989</v>
      </c>
      <c r="F144" s="88">
        <f t="shared" si="205"/>
        <v>13.616666666666665</v>
      </c>
      <c r="G144" s="88">
        <f t="shared" si="205"/>
        <v>13.616666666666665</v>
      </c>
      <c r="H144" s="88">
        <f t="shared" si="205"/>
        <v>13.616666666666665</v>
      </c>
      <c r="I144" s="88">
        <f t="shared" si="205"/>
        <v>13.616666666666665</v>
      </c>
      <c r="J144" s="88">
        <f t="shared" si="205"/>
        <v>13.616666666666665</v>
      </c>
      <c r="K144" s="88">
        <f t="shared" si="205"/>
        <v>13.616666666666665</v>
      </c>
      <c r="L144" s="88">
        <f t="shared" si="205"/>
        <v>13.616666666666665</v>
      </c>
      <c r="M144" s="88">
        <f t="shared" si="205"/>
        <v>13.616666666666665</v>
      </c>
      <c r="N144" s="88">
        <f t="shared" si="205"/>
        <v>13.616666666666665</v>
      </c>
      <c r="O144" s="88">
        <f t="shared" si="205"/>
        <v>13.616666666666665</v>
      </c>
      <c r="P144" s="88">
        <f t="shared" si="205"/>
        <v>13.616666666666665</v>
      </c>
      <c r="Q144" s="88">
        <f t="shared" si="205"/>
        <v>13.616666666666665</v>
      </c>
      <c r="R144" s="88">
        <f t="shared" si="205"/>
        <v>47.737499999999997</v>
      </c>
      <c r="S144" s="88">
        <f t="shared" si="205"/>
        <v>47.737499999999997</v>
      </c>
      <c r="T144" s="88">
        <f t="shared" si="205"/>
        <v>47.737499999999997</v>
      </c>
      <c r="U144" s="88">
        <f t="shared" si="205"/>
        <v>47.737499999999997</v>
      </c>
      <c r="V144" s="88">
        <f t="shared" si="205"/>
        <v>47.737499999999997</v>
      </c>
      <c r="W144" s="88">
        <f t="shared" si="205"/>
        <v>47.737499999999997</v>
      </c>
      <c r="X144" s="88">
        <f t="shared" si="205"/>
        <v>47.737499999999997</v>
      </c>
      <c r="Y144" s="88">
        <f t="shared" si="205"/>
        <v>47.737499999999997</v>
      </c>
      <c r="Z144" s="88">
        <f t="shared" si="205"/>
        <v>47.737499999999997</v>
      </c>
      <c r="AA144" s="88">
        <f t="shared" si="205"/>
        <v>47.737499999999997</v>
      </c>
      <c r="AB144" s="88">
        <f t="shared" si="205"/>
        <v>47.737499999999997</v>
      </c>
      <c r="AC144" s="88">
        <f t="shared" si="205"/>
        <v>47.737499999999997</v>
      </c>
      <c r="AD144" s="88">
        <f t="shared" si="205"/>
        <v>43.225000000000001</v>
      </c>
      <c r="AE144" s="88">
        <f t="shared" si="205"/>
        <v>43.225000000000001</v>
      </c>
      <c r="AF144" s="88">
        <f t="shared" si="205"/>
        <v>43.225000000000001</v>
      </c>
      <c r="AG144" s="88">
        <f t="shared" si="205"/>
        <v>43.225000000000001</v>
      </c>
      <c r="AH144" s="88">
        <f t="shared" si="205"/>
        <v>43.225000000000001</v>
      </c>
      <c r="AI144" s="88">
        <f t="shared" si="205"/>
        <v>43.225000000000001</v>
      </c>
      <c r="AJ144" s="88">
        <f t="shared" si="205"/>
        <v>43.225000000000001</v>
      </c>
      <c r="AK144" s="88">
        <f t="shared" si="205"/>
        <v>43.225000000000001</v>
      </c>
      <c r="AL144" s="88">
        <f t="shared" si="205"/>
        <v>43.225000000000001</v>
      </c>
      <c r="AM144" s="88">
        <f t="shared" si="205"/>
        <v>43.225000000000001</v>
      </c>
      <c r="AN144" s="88">
        <f t="shared" si="205"/>
        <v>43.225000000000001</v>
      </c>
      <c r="AO144" s="88">
        <f t="shared" si="205"/>
        <v>43.225000000000001</v>
      </c>
      <c r="AP144" s="88">
        <f t="shared" si="205"/>
        <v>119.81874999999999</v>
      </c>
      <c r="AQ144" s="88">
        <f t="shared" si="205"/>
        <v>119.81874999999999</v>
      </c>
      <c r="AR144" s="88">
        <f t="shared" si="205"/>
        <v>119.81874999999999</v>
      </c>
      <c r="AS144" s="88">
        <f t="shared" si="205"/>
        <v>119.81874999999999</v>
      </c>
      <c r="AT144" s="88">
        <f t="shared" si="205"/>
        <v>119.81874999999999</v>
      </c>
      <c r="AU144" s="88">
        <f t="shared" si="205"/>
        <v>119.81874999999999</v>
      </c>
      <c r="AV144" s="88">
        <f t="shared" si="205"/>
        <v>119.81874999999999</v>
      </c>
      <c r="AW144" s="88">
        <f t="shared" si="205"/>
        <v>119.81874999999999</v>
      </c>
    </row>
    <row r="145" spans="1:70" x14ac:dyDescent="0.2">
      <c r="A145" s="284" t="s">
        <v>187</v>
      </c>
      <c r="B145" s="249" t="s">
        <v>21</v>
      </c>
      <c r="C145" s="261">
        <v>3963</v>
      </c>
      <c r="D145" s="261">
        <v>4041</v>
      </c>
      <c r="E145" s="261">
        <v>3498</v>
      </c>
      <c r="F145" s="262">
        <v>3135</v>
      </c>
      <c r="G145" s="262">
        <v>4069</v>
      </c>
      <c r="H145" s="262">
        <v>4786</v>
      </c>
      <c r="I145" s="262">
        <v>3911</v>
      </c>
      <c r="J145" s="262">
        <v>3442</v>
      </c>
      <c r="K145" s="262">
        <v>3105</v>
      </c>
      <c r="L145" s="262">
        <v>2698</v>
      </c>
      <c r="M145" s="262">
        <v>4241</v>
      </c>
      <c r="N145" s="262">
        <v>4407</v>
      </c>
      <c r="O145" s="262">
        <v>5098</v>
      </c>
      <c r="P145" s="262">
        <v>3270</v>
      </c>
      <c r="Q145" s="262">
        <v>2518</v>
      </c>
      <c r="R145" s="263">
        <v>2367</v>
      </c>
      <c r="S145" s="263">
        <v>2628</v>
      </c>
      <c r="T145" s="263">
        <v>2775</v>
      </c>
      <c r="U145" s="263">
        <v>5250</v>
      </c>
      <c r="V145" s="263">
        <v>5201</v>
      </c>
      <c r="W145" s="263">
        <v>7822</v>
      </c>
      <c r="X145" s="263">
        <v>5177</v>
      </c>
      <c r="Y145" s="263">
        <v>4279</v>
      </c>
      <c r="Z145" s="263">
        <v>3667</v>
      </c>
      <c r="AA145" s="263">
        <v>4194</v>
      </c>
      <c r="AB145" s="263">
        <v>3904</v>
      </c>
      <c r="AC145" s="263">
        <v>3530</v>
      </c>
      <c r="AD145" s="263">
        <v>3472</v>
      </c>
      <c r="AE145" s="263">
        <v>3282</v>
      </c>
      <c r="AF145" s="263">
        <v>2865</v>
      </c>
      <c r="AG145" s="263">
        <v>927</v>
      </c>
      <c r="AH145" s="263">
        <v>228</v>
      </c>
      <c r="AI145" s="263">
        <v>436</v>
      </c>
      <c r="AJ145" s="263">
        <v>1318</v>
      </c>
      <c r="AK145" s="263">
        <v>1932</v>
      </c>
      <c r="AL145" s="263">
        <v>2080</v>
      </c>
      <c r="AM145" s="263">
        <v>3228</v>
      </c>
      <c r="AN145" s="263">
        <v>3629</v>
      </c>
      <c r="AO145" s="263">
        <v>2752</v>
      </c>
      <c r="AP145" s="263">
        <v>1862</v>
      </c>
      <c r="AQ145" s="263">
        <v>2655</v>
      </c>
      <c r="AR145" s="263">
        <v>3997</v>
      </c>
      <c r="AS145" s="263">
        <v>2988</v>
      </c>
      <c r="AT145" s="263">
        <v>3346</v>
      </c>
      <c r="AU145" s="263">
        <v>3656</v>
      </c>
      <c r="AV145" s="258">
        <v>2611</v>
      </c>
      <c r="AW145" s="260"/>
      <c r="AX145" s="139"/>
    </row>
    <row r="146" spans="1:70" x14ac:dyDescent="0.2">
      <c r="A146" s="281"/>
      <c r="B146" s="251" t="s">
        <v>190</v>
      </c>
      <c r="C146" s="252">
        <f>SUM(C132,C135,C138,C144)</f>
        <v>765.13750000000005</v>
      </c>
      <c r="D146" s="252">
        <f t="shared" ref="D146:AW146" si="206">SUM(D132,D135,D138,D144)</f>
        <v>804.88750000000005</v>
      </c>
      <c r="E146" s="252">
        <f t="shared" si="206"/>
        <v>722.38750000000005</v>
      </c>
      <c r="F146" s="252">
        <f t="shared" si="206"/>
        <v>626.26666666666677</v>
      </c>
      <c r="G146" s="252">
        <f t="shared" si="206"/>
        <v>817.16666666666674</v>
      </c>
      <c r="H146" s="252">
        <f t="shared" si="206"/>
        <v>967.86666666666667</v>
      </c>
      <c r="I146" s="252">
        <f t="shared" si="206"/>
        <v>791.96666666666681</v>
      </c>
      <c r="J146" s="252">
        <f t="shared" si="206"/>
        <v>714.16666666666686</v>
      </c>
      <c r="K146" s="252">
        <f t="shared" si="206"/>
        <v>619.76666666666677</v>
      </c>
      <c r="L146" s="252">
        <f t="shared" si="206"/>
        <v>528.01666666666665</v>
      </c>
      <c r="M146" s="252">
        <f t="shared" si="206"/>
        <v>847.31666666666672</v>
      </c>
      <c r="N146" s="252">
        <f t="shared" si="206"/>
        <v>885.3666666666669</v>
      </c>
      <c r="O146" s="252">
        <f t="shared" si="206"/>
        <v>1040.0666666666666</v>
      </c>
      <c r="P146" s="252">
        <f t="shared" si="206"/>
        <v>696.41666666666674</v>
      </c>
      <c r="Q146" s="252">
        <f t="shared" si="206"/>
        <v>550.61666666666679</v>
      </c>
      <c r="R146" s="253">
        <f t="shared" si="206"/>
        <v>544.38750000000005</v>
      </c>
      <c r="S146" s="253">
        <f t="shared" si="206"/>
        <v>622.23749999999995</v>
      </c>
      <c r="T146" s="253">
        <f t="shared" si="206"/>
        <v>644.9375</v>
      </c>
      <c r="U146" s="253">
        <f t="shared" si="206"/>
        <v>1183.2875000000001</v>
      </c>
      <c r="V146" s="253">
        <f t="shared" si="206"/>
        <v>1206.9375</v>
      </c>
      <c r="W146" s="253">
        <f t="shared" si="206"/>
        <v>1801.1375</v>
      </c>
      <c r="X146" s="253">
        <f t="shared" si="206"/>
        <v>1195.7375000000002</v>
      </c>
      <c r="Y146" s="253">
        <f t="shared" si="206"/>
        <v>954.6875</v>
      </c>
      <c r="Z146" s="253">
        <f t="shared" si="206"/>
        <v>769.98749999999995</v>
      </c>
      <c r="AA146" s="253">
        <f t="shared" si="206"/>
        <v>841.88750000000005</v>
      </c>
      <c r="AB146" s="253">
        <f t="shared" si="206"/>
        <v>805.63750000000005</v>
      </c>
      <c r="AC146" s="253">
        <f t="shared" si="206"/>
        <v>707.73749999999995</v>
      </c>
      <c r="AD146" s="253">
        <f t="shared" si="206"/>
        <v>667.32500000000005</v>
      </c>
      <c r="AE146" s="253">
        <f t="shared" si="206"/>
        <v>634.42500000000007</v>
      </c>
      <c r="AF146" s="253">
        <f t="shared" si="206"/>
        <v>547.07500000000005</v>
      </c>
      <c r="AG146" s="253">
        <f t="shared" si="206"/>
        <v>195.47499999999999</v>
      </c>
      <c r="AH146" s="253">
        <f t="shared" si="206"/>
        <v>79.575000000000003</v>
      </c>
      <c r="AI146" s="253">
        <f t="shared" si="206"/>
        <v>116.17500000000001</v>
      </c>
      <c r="AJ146" s="253">
        <f t="shared" si="206"/>
        <v>260.82500000000005</v>
      </c>
      <c r="AK146" s="253">
        <f t="shared" si="206"/>
        <v>382.07500000000005</v>
      </c>
      <c r="AL146" s="253">
        <f t="shared" si="206"/>
        <v>412.02500000000003</v>
      </c>
      <c r="AM146" s="253">
        <f t="shared" si="206"/>
        <v>600.92500000000007</v>
      </c>
      <c r="AN146" s="253">
        <f t="shared" si="206"/>
        <v>655.97500000000002</v>
      </c>
      <c r="AO146" s="253">
        <f t="shared" si="206"/>
        <v>501.92500000000007</v>
      </c>
      <c r="AP146" s="253">
        <f t="shared" si="206"/>
        <v>403.61874999999998</v>
      </c>
      <c r="AQ146" s="253">
        <f t="shared" si="206"/>
        <v>537.36875000000009</v>
      </c>
      <c r="AR146" s="253">
        <f t="shared" si="206"/>
        <v>760.31875000000002</v>
      </c>
      <c r="AS146" s="253">
        <f t="shared" si="206"/>
        <v>589.21875</v>
      </c>
      <c r="AT146" s="253">
        <f t="shared" si="206"/>
        <v>647.61875000000009</v>
      </c>
      <c r="AU146" s="253">
        <f t="shared" si="206"/>
        <v>721.66875000000005</v>
      </c>
      <c r="AV146" s="254">
        <f t="shared" si="206"/>
        <v>544.51875000000007</v>
      </c>
      <c r="AW146" s="259">
        <f t="shared" si="206"/>
        <v>119.81874999999999</v>
      </c>
      <c r="AX146" s="139"/>
    </row>
    <row r="147" spans="1:70" ht="17" thickBot="1" x14ac:dyDescent="0.25">
      <c r="A147" s="283"/>
      <c r="B147" s="257" t="s">
        <v>71</v>
      </c>
      <c r="C147" s="63">
        <f>C146+C126</f>
        <v>9662.2144230769245</v>
      </c>
      <c r="D147" s="63">
        <f t="shared" ref="D147" si="207">D146+D126</f>
        <v>11890.425961538462</v>
      </c>
      <c r="E147" s="63">
        <f t="shared" ref="E147" si="208">E146+E126</f>
        <v>14860.541346153846</v>
      </c>
      <c r="F147" s="63">
        <f t="shared" ref="F147" si="209">F146+F126</f>
        <v>10418.882051282051</v>
      </c>
      <c r="G147" s="63">
        <f t="shared" ref="G147" si="210">G146+G126</f>
        <v>10666.320512820512</v>
      </c>
      <c r="H147" s="63">
        <f t="shared" ref="H147" si="211">H146+H126</f>
        <v>13691.174358974358</v>
      </c>
      <c r="I147" s="63">
        <f t="shared" ref="I147" si="212">I146+I126</f>
        <v>14405.966666666667</v>
      </c>
      <c r="J147" s="63">
        <f t="shared" ref="J147" si="213">J146+J126</f>
        <v>16136.397435897436</v>
      </c>
      <c r="K147" s="63">
        <f t="shared" ref="K147" si="214">K146+K126</f>
        <v>12647.151282051282</v>
      </c>
      <c r="L147" s="63">
        <f t="shared" ref="L147" si="215">L146+L126</f>
        <v>10774.632051282051</v>
      </c>
      <c r="M147" s="63">
        <f t="shared" ref="M147" si="216">M146+M126</f>
        <v>12690.778205128207</v>
      </c>
      <c r="N147" s="63">
        <f t="shared" ref="N147" si="217">N146+N126</f>
        <v>14793.828205128204</v>
      </c>
      <c r="O147" s="63">
        <f t="shared" ref="O147" si="218">O146+O126</f>
        <v>20098.758974358974</v>
      </c>
      <c r="P147" s="63">
        <f t="shared" ref="P147" si="219">P146+P126</f>
        <v>21631.724358974363</v>
      </c>
      <c r="Q147" s="63">
        <f t="shared" ref="Q147" si="220">Q146+Q126</f>
        <v>23655.001282051278</v>
      </c>
      <c r="R147" s="63">
        <f t="shared" ref="R147" si="221">R146+R126</f>
        <v>20344.695192307692</v>
      </c>
      <c r="S147" s="63">
        <f t="shared" ref="S147" si="222">S146+S126</f>
        <v>25948.929807692308</v>
      </c>
      <c r="T147" s="63">
        <f t="shared" ref="T147" si="223">T146+T126</f>
        <v>36033.9375</v>
      </c>
      <c r="U147" s="63">
        <f t="shared" ref="U147" si="224">U146+U126</f>
        <v>35928.672115384616</v>
      </c>
      <c r="V147" s="63">
        <f t="shared" ref="V147" si="225">V146+V126</f>
        <v>47963.091346153844</v>
      </c>
      <c r="W147" s="63">
        <f t="shared" ref="W147" si="226">W146+W126</f>
        <v>27613.906730769231</v>
      </c>
      <c r="X147" s="63">
        <f t="shared" ref="X147" si="227">X146+X126</f>
        <v>16388.50673076923</v>
      </c>
      <c r="Y147" s="63">
        <f t="shared" ref="Y147" si="228">Y146+Y126</f>
        <v>10268.225961538461</v>
      </c>
      <c r="Z147" s="63">
        <f t="shared" ref="Z147" si="229">Z146+Z126</f>
        <v>6943.9875000000002</v>
      </c>
      <c r="AA147" s="63">
        <f t="shared" ref="AA147" si="230">AA146+AA126</f>
        <v>7309.5028846153846</v>
      </c>
      <c r="AB147" s="63">
        <f t="shared" ref="AB147" si="231">AB146+AB126</f>
        <v>7627.1759615384608</v>
      </c>
      <c r="AC147" s="63">
        <f t="shared" ref="AC147" si="232">AC146+AC126</f>
        <v>7931.2759615384612</v>
      </c>
      <c r="AD147" s="63">
        <f t="shared" ref="AD147" si="233">AD146+AD126</f>
        <v>5828.6326923076922</v>
      </c>
      <c r="AE147" s="63">
        <f t="shared" ref="AE147" si="234">AE146+AE126</f>
        <v>6178.2711538461544</v>
      </c>
      <c r="AF147" s="63">
        <f t="shared" ref="AF147" si="235">AF146+AF126</f>
        <v>4705.6442307692305</v>
      </c>
      <c r="AG147" s="63">
        <f t="shared" ref="AG147" si="236">AG146+AG126</f>
        <v>790.73269230769233</v>
      </c>
      <c r="AH147" s="63">
        <f t="shared" ref="AH147" si="237">AH146+AH126</f>
        <v>441.32884615384614</v>
      </c>
      <c r="AI147" s="63">
        <f t="shared" ref="AI147" si="238">AI146+AI126</f>
        <v>623.60576923076928</v>
      </c>
      <c r="AJ147" s="63">
        <f t="shared" ref="AJ147" si="239">AJ146+AJ126</f>
        <v>1402.2519230769233</v>
      </c>
      <c r="AK147" s="63">
        <f t="shared" ref="AK147" si="240">AK146+AK126</f>
        <v>2386.3480769230773</v>
      </c>
      <c r="AL147" s="63">
        <f t="shared" ref="AL147" si="241">AL146+AL126</f>
        <v>3384.8903846153848</v>
      </c>
      <c r="AM147" s="63">
        <f t="shared" ref="AM147" si="242">AM146+AM126</f>
        <v>5053.4250000000002</v>
      </c>
      <c r="AN147" s="63">
        <f t="shared" ref="AN147" si="243">AN146+AN126</f>
        <v>5737.3519230769234</v>
      </c>
      <c r="AO147" s="63">
        <f t="shared" ref="AO147" si="244">AO146+AO126</f>
        <v>6786.3249999999998</v>
      </c>
      <c r="AP147" s="63">
        <f t="shared" ref="AP147" si="245">AP146+AP126</f>
        <v>7325.7802884615376</v>
      </c>
      <c r="AQ147" s="63">
        <f t="shared" ref="AQ147" si="246">AQ146+AQ126</f>
        <v>12138.507211538461</v>
      </c>
      <c r="AR147" s="63">
        <f t="shared" ref="AR147" si="247">AR146+AR126</f>
        <v>24222.587980769229</v>
      </c>
      <c r="AS147" s="63">
        <f t="shared" ref="AS147" si="248">AS146+AS126</f>
        <v>20182.822596153848</v>
      </c>
      <c r="AT147" s="63">
        <f t="shared" ref="AT147" si="249">AT146+AT126</f>
        <v>17147.922596153847</v>
      </c>
      <c r="AU147" s="63">
        <f t="shared" ref="AU147" si="250">AU146+AU126</f>
        <v>21196.930288461539</v>
      </c>
      <c r="AV147" s="63">
        <f t="shared" ref="AV147:AW147" si="251">AV146+AV126</f>
        <v>28842.71875</v>
      </c>
      <c r="AW147" s="64">
        <f t="shared" si="251"/>
        <v>28543.937980769228</v>
      </c>
    </row>
    <row r="148" spans="1:70" ht="17" thickBot="1" x14ac:dyDescent="0.25"/>
    <row r="149" spans="1:70" ht="17" thickBot="1" x14ac:dyDescent="0.25">
      <c r="A149" s="20"/>
      <c r="B149" s="45" t="s">
        <v>23</v>
      </c>
      <c r="C149" s="21">
        <v>43009</v>
      </c>
      <c r="D149" s="21">
        <v>43040</v>
      </c>
      <c r="E149" s="21">
        <v>43070</v>
      </c>
      <c r="F149" s="21">
        <v>43101</v>
      </c>
      <c r="G149" s="21">
        <v>43132</v>
      </c>
      <c r="H149" s="21">
        <v>43160</v>
      </c>
      <c r="I149" s="21">
        <v>43191</v>
      </c>
      <c r="J149" s="21">
        <v>43221</v>
      </c>
      <c r="K149" s="21">
        <v>43252</v>
      </c>
      <c r="L149" s="21">
        <v>43282</v>
      </c>
      <c r="M149" s="21">
        <v>43313</v>
      </c>
      <c r="N149" s="21">
        <v>43344</v>
      </c>
      <c r="O149" s="21">
        <v>43374</v>
      </c>
      <c r="P149" s="21">
        <v>43405</v>
      </c>
      <c r="Q149" s="21">
        <v>43435</v>
      </c>
      <c r="R149" s="21">
        <v>43466</v>
      </c>
      <c r="S149" s="21">
        <v>43497</v>
      </c>
      <c r="T149" s="21">
        <v>43525</v>
      </c>
      <c r="U149" s="21">
        <v>43556</v>
      </c>
      <c r="V149" s="21">
        <v>43586</v>
      </c>
      <c r="W149" s="21">
        <v>43617</v>
      </c>
      <c r="X149" s="21">
        <v>43647</v>
      </c>
      <c r="Y149" s="21">
        <v>43678</v>
      </c>
      <c r="Z149" s="21">
        <v>43709</v>
      </c>
      <c r="AA149" s="21">
        <v>43739</v>
      </c>
      <c r="AB149" s="21">
        <v>43770</v>
      </c>
      <c r="AC149" s="21">
        <v>43800</v>
      </c>
      <c r="AD149" s="21">
        <v>43831</v>
      </c>
      <c r="AE149" s="21">
        <v>43862</v>
      </c>
      <c r="AF149" s="21">
        <v>43891</v>
      </c>
      <c r="AG149" s="21">
        <v>43922</v>
      </c>
      <c r="AH149" s="21">
        <v>43952</v>
      </c>
      <c r="AI149" s="21">
        <v>43983</v>
      </c>
      <c r="AJ149" s="21">
        <v>44013</v>
      </c>
      <c r="AK149" s="21">
        <v>44044</v>
      </c>
      <c r="AL149" s="21">
        <v>44075</v>
      </c>
      <c r="AM149" s="21">
        <v>44105</v>
      </c>
      <c r="AN149" s="21">
        <v>44136</v>
      </c>
      <c r="AO149" s="21">
        <v>44166</v>
      </c>
      <c r="AP149" s="21">
        <v>44197</v>
      </c>
      <c r="AQ149" s="21">
        <v>44228</v>
      </c>
      <c r="AR149" s="21">
        <v>44256</v>
      </c>
      <c r="AS149" s="21">
        <v>44287</v>
      </c>
      <c r="AT149" s="21">
        <v>44317</v>
      </c>
      <c r="AU149" s="21">
        <v>44348</v>
      </c>
      <c r="AV149" s="190">
        <v>44378</v>
      </c>
      <c r="AW149" s="191">
        <v>44409</v>
      </c>
    </row>
    <row r="150" spans="1:70" ht="17" thickBot="1" x14ac:dyDescent="0.25">
      <c r="A150" s="22"/>
      <c r="B150" s="230" t="s">
        <v>8</v>
      </c>
      <c r="C150" s="23"/>
      <c r="D150" s="23"/>
      <c r="E150" s="23"/>
      <c r="F150" s="23"/>
      <c r="G150" s="23"/>
      <c r="H150" s="23"/>
      <c r="I150" s="23"/>
      <c r="J150" s="23"/>
      <c r="K150" s="23"/>
      <c r="L150" s="23"/>
      <c r="M150" s="23"/>
      <c r="N150" s="23"/>
      <c r="O150" s="23"/>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192"/>
      <c r="AW150" s="231"/>
    </row>
    <row r="151" spans="1:70" x14ac:dyDescent="0.2">
      <c r="A151" s="280" t="s">
        <v>27</v>
      </c>
      <c r="B151" s="223" t="s">
        <v>55</v>
      </c>
      <c r="C151" s="24">
        <v>1413</v>
      </c>
      <c r="D151" s="24">
        <v>2081</v>
      </c>
      <c r="E151" s="24">
        <v>2051</v>
      </c>
      <c r="F151" s="24">
        <v>1981</v>
      </c>
      <c r="G151" s="24">
        <v>1861</v>
      </c>
      <c r="H151" s="24">
        <v>3482</v>
      </c>
      <c r="I151" s="24">
        <v>3934</v>
      </c>
      <c r="J151" s="24">
        <v>3887</v>
      </c>
      <c r="K151" s="24">
        <v>3756</v>
      </c>
      <c r="L151" s="24">
        <v>3688</v>
      </c>
      <c r="M151" s="24">
        <v>4987</v>
      </c>
      <c r="N151" s="24">
        <v>6318</v>
      </c>
      <c r="O151" s="24">
        <v>8419</v>
      </c>
      <c r="P151" s="24">
        <v>9177</v>
      </c>
      <c r="Q151" s="24">
        <v>9584</v>
      </c>
      <c r="R151" s="24">
        <v>8845</v>
      </c>
      <c r="S151" s="24">
        <v>15775</v>
      </c>
      <c r="T151" s="24">
        <v>20913</v>
      </c>
      <c r="U151" s="24">
        <v>23246</v>
      </c>
      <c r="V151" s="24">
        <v>33202</v>
      </c>
      <c r="W151" s="24">
        <v>22828</v>
      </c>
      <c r="X151" s="24">
        <v>19252</v>
      </c>
      <c r="Y151" s="24">
        <v>11208</v>
      </c>
      <c r="Z151" s="24">
        <v>5967</v>
      </c>
      <c r="AA151" s="24">
        <v>2813</v>
      </c>
      <c r="AB151" s="24">
        <v>1852</v>
      </c>
      <c r="AC151" s="24">
        <v>1553</v>
      </c>
      <c r="AD151" s="24">
        <v>714</v>
      </c>
      <c r="AE151" s="24">
        <v>637</v>
      </c>
      <c r="AF151" s="24">
        <v>573</v>
      </c>
      <c r="AG151" s="24">
        <v>5</v>
      </c>
      <c r="AH151" s="24">
        <v>8</v>
      </c>
      <c r="AI151" s="24">
        <v>8</v>
      </c>
      <c r="AJ151" s="24">
        <v>11</v>
      </c>
      <c r="AK151" s="24">
        <v>61</v>
      </c>
      <c r="AL151" s="24">
        <v>12</v>
      </c>
      <c r="AM151" s="24">
        <v>19</v>
      </c>
      <c r="AN151" s="24">
        <v>40</v>
      </c>
      <c r="AO151" s="24">
        <v>69</v>
      </c>
      <c r="AP151" s="24">
        <v>494</v>
      </c>
      <c r="AQ151" s="24">
        <v>4674</v>
      </c>
      <c r="AR151" s="24">
        <v>14709</v>
      </c>
      <c r="AS151" s="24">
        <v>10526</v>
      </c>
      <c r="AT151" s="24">
        <v>8169</v>
      </c>
      <c r="AU151" s="24">
        <v>11558</v>
      </c>
      <c r="AV151" s="224">
        <v>20258</v>
      </c>
      <c r="AW151" s="92">
        <v>18229</v>
      </c>
    </row>
    <row r="152" spans="1:70" x14ac:dyDescent="0.2">
      <c r="A152" s="281"/>
      <c r="B152" s="49" t="s">
        <v>56</v>
      </c>
      <c r="C152" s="29">
        <v>0</v>
      </c>
      <c r="D152" s="29">
        <v>0</v>
      </c>
      <c r="E152" s="29">
        <v>0</v>
      </c>
      <c r="F152" s="29">
        <v>0</v>
      </c>
      <c r="G152" s="29">
        <v>0</v>
      </c>
      <c r="H152" s="29">
        <v>0</v>
      </c>
      <c r="I152" s="29">
        <v>0</v>
      </c>
      <c r="J152" s="29">
        <v>0</v>
      </c>
      <c r="K152" s="29">
        <v>0</v>
      </c>
      <c r="L152" s="29">
        <v>0</v>
      </c>
      <c r="M152" s="29">
        <v>0</v>
      </c>
      <c r="N152" s="29">
        <v>0</v>
      </c>
      <c r="O152" s="29">
        <v>0</v>
      </c>
      <c r="P152" s="29">
        <v>0</v>
      </c>
      <c r="Q152" s="29">
        <v>0</v>
      </c>
      <c r="R152" s="29">
        <v>0</v>
      </c>
      <c r="S152" s="29">
        <v>0</v>
      </c>
      <c r="T152" s="29">
        <v>0</v>
      </c>
      <c r="U152" s="29">
        <v>0</v>
      </c>
      <c r="V152" s="29">
        <v>0</v>
      </c>
      <c r="W152" s="29">
        <v>0</v>
      </c>
      <c r="X152" s="29">
        <v>0</v>
      </c>
      <c r="Y152" s="29">
        <v>0</v>
      </c>
      <c r="Z152" s="29">
        <v>0</v>
      </c>
      <c r="AA152" s="29">
        <v>0</v>
      </c>
      <c r="AB152" s="29">
        <v>0</v>
      </c>
      <c r="AC152" s="29">
        <v>0</v>
      </c>
      <c r="AD152" s="29">
        <v>0</v>
      </c>
      <c r="AE152" s="29">
        <v>0</v>
      </c>
      <c r="AF152" s="29">
        <v>148</v>
      </c>
      <c r="AG152" s="29">
        <v>178</v>
      </c>
      <c r="AH152" s="29">
        <v>205</v>
      </c>
      <c r="AI152" s="29">
        <v>315</v>
      </c>
      <c r="AJ152" s="29">
        <v>364</v>
      </c>
      <c r="AK152" s="29">
        <v>504</v>
      </c>
      <c r="AL152" s="29">
        <v>524</v>
      </c>
      <c r="AM152" s="29">
        <v>1110</v>
      </c>
      <c r="AN152" s="29">
        <v>879</v>
      </c>
      <c r="AO152" s="29">
        <v>1138</v>
      </c>
      <c r="AP152" s="29">
        <v>1467</v>
      </c>
      <c r="AQ152" s="29">
        <v>4411</v>
      </c>
      <c r="AR152" s="29">
        <v>10211</v>
      </c>
      <c r="AS152" s="29">
        <v>8924</v>
      </c>
      <c r="AT152" s="29">
        <v>4346</v>
      </c>
      <c r="AU152" s="29">
        <v>3189</v>
      </c>
      <c r="AV152" s="206">
        <v>3705</v>
      </c>
      <c r="AW152" s="93">
        <v>5331</v>
      </c>
    </row>
    <row r="153" spans="1:70" x14ac:dyDescent="0.2">
      <c r="A153" s="281"/>
      <c r="B153" s="49" t="s">
        <v>59</v>
      </c>
      <c r="C153" s="29">
        <v>408</v>
      </c>
      <c r="D153" s="29">
        <v>598</v>
      </c>
      <c r="E153" s="29">
        <v>670</v>
      </c>
      <c r="F153" s="29">
        <v>703</v>
      </c>
      <c r="G153" s="29">
        <v>662</v>
      </c>
      <c r="H153" s="29">
        <v>1127</v>
      </c>
      <c r="I153" s="29">
        <v>1288</v>
      </c>
      <c r="J153" s="29">
        <v>1067</v>
      </c>
      <c r="K153" s="29">
        <v>600</v>
      </c>
      <c r="L153" s="29">
        <v>422</v>
      </c>
      <c r="M153" s="29">
        <v>441</v>
      </c>
      <c r="N153" s="29">
        <v>341</v>
      </c>
      <c r="O153" s="29">
        <v>441</v>
      </c>
      <c r="P153" s="29">
        <v>534</v>
      </c>
      <c r="Q153" s="29">
        <v>452</v>
      </c>
      <c r="R153" s="29">
        <v>568</v>
      </c>
      <c r="S153" s="29">
        <v>738</v>
      </c>
      <c r="T153" s="29">
        <v>719</v>
      </c>
      <c r="U153" s="29">
        <v>362</v>
      </c>
      <c r="V153" s="29">
        <v>266</v>
      </c>
      <c r="W153" s="29">
        <v>164</v>
      </c>
      <c r="X153" s="29">
        <v>174</v>
      </c>
      <c r="Y153" s="29">
        <v>226</v>
      </c>
      <c r="Z153" s="29">
        <v>168</v>
      </c>
      <c r="AA153" s="29">
        <v>159</v>
      </c>
      <c r="AB153" s="29">
        <v>186</v>
      </c>
      <c r="AC153" s="29">
        <v>73</v>
      </c>
      <c r="AD153" s="29">
        <v>92</v>
      </c>
      <c r="AE153" s="29">
        <v>88</v>
      </c>
      <c r="AF153" s="29">
        <v>60</v>
      </c>
      <c r="AG153" s="29">
        <v>2</v>
      </c>
      <c r="AH153" s="29">
        <v>2</v>
      </c>
      <c r="AI153" s="29">
        <v>2</v>
      </c>
      <c r="AJ153" s="29">
        <v>0</v>
      </c>
      <c r="AK153" s="29">
        <v>3</v>
      </c>
      <c r="AL153" s="29">
        <v>2</v>
      </c>
      <c r="AM153" s="29"/>
      <c r="AN153" s="29">
        <v>2</v>
      </c>
      <c r="AO153" s="29">
        <v>11</v>
      </c>
      <c r="AP153" s="29">
        <v>7</v>
      </c>
      <c r="AQ153" s="29">
        <v>7</v>
      </c>
      <c r="AR153" s="29">
        <v>41</v>
      </c>
      <c r="AS153" s="29">
        <v>318</v>
      </c>
      <c r="AT153" s="29">
        <v>1186</v>
      </c>
      <c r="AU153" s="29">
        <v>1950</v>
      </c>
      <c r="AV153" s="232">
        <v>2057</v>
      </c>
      <c r="AW153" s="109">
        <v>1901</v>
      </c>
    </row>
    <row r="154" spans="1:70" x14ac:dyDescent="0.2">
      <c r="A154" s="281"/>
      <c r="B154" s="49" t="s">
        <v>122</v>
      </c>
      <c r="C154" s="150">
        <f t="shared" ref="C154:AE154" si="252">$D$12</f>
        <v>0.35</v>
      </c>
      <c r="D154" s="150">
        <f t="shared" si="252"/>
        <v>0.35</v>
      </c>
      <c r="E154" s="150">
        <f t="shared" si="252"/>
        <v>0.35</v>
      </c>
      <c r="F154" s="150">
        <f t="shared" si="252"/>
        <v>0.35</v>
      </c>
      <c r="G154" s="150">
        <f t="shared" si="252"/>
        <v>0.35</v>
      </c>
      <c r="H154" s="150">
        <f t="shared" si="252"/>
        <v>0.35</v>
      </c>
      <c r="I154" s="150">
        <f t="shared" si="252"/>
        <v>0.35</v>
      </c>
      <c r="J154" s="150">
        <f t="shared" si="252"/>
        <v>0.35</v>
      </c>
      <c r="K154" s="150">
        <f t="shared" si="252"/>
        <v>0.35</v>
      </c>
      <c r="L154" s="150">
        <f t="shared" si="252"/>
        <v>0.35</v>
      </c>
      <c r="M154" s="150">
        <f t="shared" si="252"/>
        <v>0.35</v>
      </c>
      <c r="N154" s="150">
        <f t="shared" si="252"/>
        <v>0.35</v>
      </c>
      <c r="O154" s="150">
        <f t="shared" si="252"/>
        <v>0.35</v>
      </c>
      <c r="P154" s="150">
        <f t="shared" si="252"/>
        <v>0.35</v>
      </c>
      <c r="Q154" s="150">
        <f t="shared" si="252"/>
        <v>0.35</v>
      </c>
      <c r="R154" s="150">
        <f t="shared" si="252"/>
        <v>0.35</v>
      </c>
      <c r="S154" s="150">
        <f t="shared" si="252"/>
        <v>0.35</v>
      </c>
      <c r="T154" s="150">
        <f t="shared" si="252"/>
        <v>0.35</v>
      </c>
      <c r="U154" s="150">
        <f t="shared" si="252"/>
        <v>0.35</v>
      </c>
      <c r="V154" s="150">
        <f t="shared" si="252"/>
        <v>0.35</v>
      </c>
      <c r="W154" s="150">
        <f t="shared" si="252"/>
        <v>0.35</v>
      </c>
      <c r="X154" s="150">
        <f t="shared" si="252"/>
        <v>0.35</v>
      </c>
      <c r="Y154" s="150">
        <f t="shared" si="252"/>
        <v>0.35</v>
      </c>
      <c r="Z154" s="150">
        <f t="shared" si="252"/>
        <v>0.35</v>
      </c>
      <c r="AA154" s="150">
        <f t="shared" si="252"/>
        <v>0.35</v>
      </c>
      <c r="AB154" s="150">
        <f t="shared" si="252"/>
        <v>0.35</v>
      </c>
      <c r="AC154" s="150">
        <f t="shared" si="252"/>
        <v>0.35</v>
      </c>
      <c r="AD154" s="150">
        <f t="shared" si="252"/>
        <v>0.35</v>
      </c>
      <c r="AE154" s="150">
        <f t="shared" si="252"/>
        <v>0.35</v>
      </c>
      <c r="AF154" s="150">
        <f t="shared" ref="AF154:AW154" si="253">$D$12</f>
        <v>0.35</v>
      </c>
      <c r="AG154" s="150">
        <f t="shared" si="253"/>
        <v>0.35</v>
      </c>
      <c r="AH154" s="150">
        <f t="shared" si="253"/>
        <v>0.35</v>
      </c>
      <c r="AI154" s="150">
        <f t="shared" si="253"/>
        <v>0.35</v>
      </c>
      <c r="AJ154" s="150">
        <f t="shared" si="253"/>
        <v>0.35</v>
      </c>
      <c r="AK154" s="150">
        <f t="shared" si="253"/>
        <v>0.35</v>
      </c>
      <c r="AL154" s="150">
        <f t="shared" si="253"/>
        <v>0.35</v>
      </c>
      <c r="AM154" s="150">
        <f t="shared" si="253"/>
        <v>0.35</v>
      </c>
      <c r="AN154" s="150">
        <f t="shared" si="253"/>
        <v>0.35</v>
      </c>
      <c r="AO154" s="150">
        <f t="shared" si="253"/>
        <v>0.35</v>
      </c>
      <c r="AP154" s="150">
        <f t="shared" si="253"/>
        <v>0.35</v>
      </c>
      <c r="AQ154" s="150">
        <f t="shared" si="253"/>
        <v>0.35</v>
      </c>
      <c r="AR154" s="150">
        <f t="shared" si="253"/>
        <v>0.35</v>
      </c>
      <c r="AS154" s="150">
        <f t="shared" si="253"/>
        <v>0.35</v>
      </c>
      <c r="AT154" s="150">
        <f t="shared" si="253"/>
        <v>0.35</v>
      </c>
      <c r="AU154" s="150">
        <f t="shared" si="253"/>
        <v>0.35</v>
      </c>
      <c r="AV154" s="150">
        <f t="shared" si="253"/>
        <v>0.35</v>
      </c>
      <c r="AW154" s="151">
        <f t="shared" si="253"/>
        <v>0.35</v>
      </c>
      <c r="AX154" s="44"/>
      <c r="AY154" s="44"/>
      <c r="AZ154" s="44"/>
      <c r="BA154" s="44"/>
      <c r="BB154" s="44"/>
      <c r="BC154" s="44"/>
      <c r="BD154" s="44"/>
      <c r="BE154" s="44"/>
      <c r="BF154" s="44"/>
      <c r="BG154" s="44"/>
      <c r="BH154" s="44"/>
      <c r="BI154" s="44"/>
      <c r="BJ154" s="44"/>
      <c r="BK154" s="44"/>
      <c r="BL154" s="44"/>
      <c r="BM154" s="44"/>
      <c r="BN154" s="44"/>
      <c r="BO154" s="44"/>
      <c r="BP154" s="44"/>
      <c r="BQ154" s="44"/>
      <c r="BR154" s="44"/>
    </row>
    <row r="155" spans="1:70" x14ac:dyDescent="0.2">
      <c r="A155" s="281"/>
      <c r="B155" s="49" t="s">
        <v>58</v>
      </c>
      <c r="C155" s="32">
        <f t="shared" ref="C155:AE155" si="254">C154*C152</f>
        <v>0</v>
      </c>
      <c r="D155" s="32">
        <f t="shared" si="254"/>
        <v>0</v>
      </c>
      <c r="E155" s="32">
        <f t="shared" si="254"/>
        <v>0</v>
      </c>
      <c r="F155" s="32">
        <f t="shared" si="254"/>
        <v>0</v>
      </c>
      <c r="G155" s="32">
        <f t="shared" si="254"/>
        <v>0</v>
      </c>
      <c r="H155" s="32">
        <f t="shared" si="254"/>
        <v>0</v>
      </c>
      <c r="I155" s="32">
        <f t="shared" si="254"/>
        <v>0</v>
      </c>
      <c r="J155" s="32">
        <f t="shared" si="254"/>
        <v>0</v>
      </c>
      <c r="K155" s="32">
        <f t="shared" si="254"/>
        <v>0</v>
      </c>
      <c r="L155" s="32">
        <f t="shared" si="254"/>
        <v>0</v>
      </c>
      <c r="M155" s="32">
        <f t="shared" si="254"/>
        <v>0</v>
      </c>
      <c r="N155" s="32">
        <f t="shared" si="254"/>
        <v>0</v>
      </c>
      <c r="O155" s="32">
        <f t="shared" si="254"/>
        <v>0</v>
      </c>
      <c r="P155" s="32">
        <f t="shared" si="254"/>
        <v>0</v>
      </c>
      <c r="Q155" s="32">
        <f t="shared" si="254"/>
        <v>0</v>
      </c>
      <c r="R155" s="32">
        <f t="shared" si="254"/>
        <v>0</v>
      </c>
      <c r="S155" s="32">
        <f t="shared" si="254"/>
        <v>0</v>
      </c>
      <c r="T155" s="32">
        <f t="shared" si="254"/>
        <v>0</v>
      </c>
      <c r="U155" s="32">
        <f t="shared" si="254"/>
        <v>0</v>
      </c>
      <c r="V155" s="32">
        <f t="shared" si="254"/>
        <v>0</v>
      </c>
      <c r="W155" s="32">
        <f t="shared" si="254"/>
        <v>0</v>
      </c>
      <c r="X155" s="32">
        <f t="shared" si="254"/>
        <v>0</v>
      </c>
      <c r="Y155" s="32">
        <f t="shared" si="254"/>
        <v>0</v>
      </c>
      <c r="Z155" s="32">
        <f t="shared" si="254"/>
        <v>0</v>
      </c>
      <c r="AA155" s="32">
        <f t="shared" si="254"/>
        <v>0</v>
      </c>
      <c r="AB155" s="32">
        <f t="shared" si="254"/>
        <v>0</v>
      </c>
      <c r="AC155" s="32">
        <f t="shared" si="254"/>
        <v>0</v>
      </c>
      <c r="AD155" s="32">
        <f t="shared" si="254"/>
        <v>0</v>
      </c>
      <c r="AE155" s="32">
        <f t="shared" si="254"/>
        <v>0</v>
      </c>
      <c r="AF155" s="32">
        <f t="shared" ref="AF155:AW155" si="255">AF154*AF152</f>
        <v>51.8</v>
      </c>
      <c r="AG155" s="32">
        <f t="shared" si="255"/>
        <v>62.3</v>
      </c>
      <c r="AH155" s="32">
        <f t="shared" si="255"/>
        <v>71.75</v>
      </c>
      <c r="AI155" s="32">
        <f t="shared" si="255"/>
        <v>110.25</v>
      </c>
      <c r="AJ155" s="32">
        <f t="shared" si="255"/>
        <v>127.39999999999999</v>
      </c>
      <c r="AK155" s="32">
        <f t="shared" si="255"/>
        <v>176.39999999999998</v>
      </c>
      <c r="AL155" s="32">
        <f t="shared" si="255"/>
        <v>183.39999999999998</v>
      </c>
      <c r="AM155" s="32">
        <f t="shared" si="255"/>
        <v>388.5</v>
      </c>
      <c r="AN155" s="32">
        <f t="shared" si="255"/>
        <v>307.64999999999998</v>
      </c>
      <c r="AO155" s="32">
        <f t="shared" si="255"/>
        <v>398.29999999999995</v>
      </c>
      <c r="AP155" s="32">
        <f t="shared" si="255"/>
        <v>513.44999999999993</v>
      </c>
      <c r="AQ155" s="32">
        <f t="shared" si="255"/>
        <v>1543.85</v>
      </c>
      <c r="AR155" s="32">
        <f t="shared" si="255"/>
        <v>3573.85</v>
      </c>
      <c r="AS155" s="32">
        <f t="shared" si="255"/>
        <v>3123.3999999999996</v>
      </c>
      <c r="AT155" s="32">
        <f t="shared" si="255"/>
        <v>1521.1</v>
      </c>
      <c r="AU155" s="32">
        <f t="shared" si="255"/>
        <v>1116.1499999999999</v>
      </c>
      <c r="AV155" s="32">
        <f t="shared" si="255"/>
        <v>1296.75</v>
      </c>
      <c r="AW155" s="50">
        <f t="shared" si="255"/>
        <v>1865.85</v>
      </c>
    </row>
    <row r="156" spans="1:70" ht="17" thickBot="1" x14ac:dyDescent="0.25">
      <c r="A156" s="282"/>
      <c r="B156" s="222" t="s">
        <v>165</v>
      </c>
      <c r="C156" s="131">
        <f t="shared" ref="C156" si="256">C151+(C152-C155)+C153</f>
        <v>1821</v>
      </c>
      <c r="D156" s="131">
        <f t="shared" ref="D156" si="257">D151+(D152-D155)+D153</f>
        <v>2679</v>
      </c>
      <c r="E156" s="131">
        <f t="shared" ref="E156" si="258">E151+(E152-E155)+E153</f>
        <v>2721</v>
      </c>
      <c r="F156" s="131">
        <f t="shared" ref="F156" si="259">F151+(F152-F155)+F153</f>
        <v>2684</v>
      </c>
      <c r="G156" s="131">
        <f t="shared" ref="G156" si="260">G151+(G152-G155)+G153</f>
        <v>2523</v>
      </c>
      <c r="H156" s="131">
        <f t="shared" ref="H156" si="261">H151+(H152-H155)+H153</f>
        <v>4609</v>
      </c>
      <c r="I156" s="131">
        <f t="shared" ref="I156" si="262">I151+(I152-I155)+I153</f>
        <v>5222</v>
      </c>
      <c r="J156" s="131">
        <f t="shared" ref="J156" si="263">J151+(J152-J155)+J153</f>
        <v>4954</v>
      </c>
      <c r="K156" s="131">
        <f t="shared" ref="K156" si="264">K151+(K152-K155)+K153</f>
        <v>4356</v>
      </c>
      <c r="L156" s="131">
        <f t="shared" ref="L156" si="265">L151+(L152-L155)+L153</f>
        <v>4110</v>
      </c>
      <c r="M156" s="131">
        <f t="shared" ref="M156" si="266">M151+(M152-M155)+M153</f>
        <v>5428</v>
      </c>
      <c r="N156" s="131">
        <f t="shared" ref="N156" si="267">N151+(N152-N155)+N153</f>
        <v>6659</v>
      </c>
      <c r="O156" s="131">
        <f t="shared" ref="O156" si="268">O151+(O152-O155)+O153</f>
        <v>8860</v>
      </c>
      <c r="P156" s="131">
        <f t="shared" ref="P156" si="269">P151+(P152-P155)+P153</f>
        <v>9711</v>
      </c>
      <c r="Q156" s="131">
        <f t="shared" ref="Q156" si="270">Q151+(Q152-Q155)+Q153</f>
        <v>10036</v>
      </c>
      <c r="R156" s="131">
        <f t="shared" ref="R156" si="271">R151+(R152-R155)+R153</f>
        <v>9413</v>
      </c>
      <c r="S156" s="131">
        <f t="shared" ref="S156" si="272">S151+(S152-S155)+S153</f>
        <v>16513</v>
      </c>
      <c r="T156" s="131">
        <f t="shared" ref="T156" si="273">T151+(T152-T155)+T153</f>
        <v>21632</v>
      </c>
      <c r="U156" s="131">
        <f t="shared" ref="U156" si="274">U151+(U152-U155)+U153</f>
        <v>23608</v>
      </c>
      <c r="V156" s="131">
        <f t="shared" ref="V156" si="275">V151+(V152-V155)+V153</f>
        <v>33468</v>
      </c>
      <c r="W156" s="131">
        <f t="shared" ref="W156" si="276">W151+(W152-W155)+W153</f>
        <v>22992</v>
      </c>
      <c r="X156" s="131">
        <f t="shared" ref="X156" si="277">X151+(X152-X155)+X153</f>
        <v>19426</v>
      </c>
      <c r="Y156" s="131">
        <f t="shared" ref="Y156" si="278">Y151+(Y152-Y155)+Y153</f>
        <v>11434</v>
      </c>
      <c r="Z156" s="131">
        <f t="shared" ref="Z156" si="279">Z151+(Z152-Z155)+Z153</f>
        <v>6135</v>
      </c>
      <c r="AA156" s="131">
        <f t="shared" ref="AA156" si="280">AA151+(AA152-AA155)+AA153</f>
        <v>2972</v>
      </c>
      <c r="AB156" s="131">
        <f t="shared" ref="AB156" si="281">AB151+(AB152-AB155)+AB153</f>
        <v>2038</v>
      </c>
      <c r="AC156" s="131">
        <f t="shared" ref="AC156" si="282">AC151+(AC152-AC155)+AC153</f>
        <v>1626</v>
      </c>
      <c r="AD156" s="131">
        <f t="shared" ref="AD156" si="283">AD151+(AD152-AD155)+AD153</f>
        <v>806</v>
      </c>
      <c r="AE156" s="131">
        <f t="shared" ref="AE156" si="284">AE151+(AE152-AE155)+AE153</f>
        <v>725</v>
      </c>
      <c r="AF156" s="131">
        <f t="shared" ref="AF156" si="285">AF151+(AF152-AF155)+AF153</f>
        <v>729.2</v>
      </c>
      <c r="AG156" s="131">
        <f t="shared" ref="AG156" si="286">AG151+(AG152-AG155)+AG153</f>
        <v>122.7</v>
      </c>
      <c r="AH156" s="131">
        <f t="shared" ref="AH156" si="287">AH151+(AH152-AH155)+AH153</f>
        <v>143.25</v>
      </c>
      <c r="AI156" s="131">
        <f t="shared" ref="AI156" si="288">AI151+(AI152-AI155)+AI153</f>
        <v>214.75</v>
      </c>
      <c r="AJ156" s="131">
        <f t="shared" ref="AJ156" si="289">AJ151+(AJ152-AJ155)+AJ153</f>
        <v>247.60000000000002</v>
      </c>
      <c r="AK156" s="131">
        <f t="shared" ref="AK156" si="290">AK151+(AK152-AK155)+AK153</f>
        <v>391.6</v>
      </c>
      <c r="AL156" s="131">
        <f t="shared" ref="AL156" si="291">AL151+(AL152-AL155)+AL153</f>
        <v>354.6</v>
      </c>
      <c r="AM156" s="131">
        <f t="shared" ref="AM156" si="292">AM151+(AM152-AM155)+AM153</f>
        <v>740.5</v>
      </c>
      <c r="AN156" s="131">
        <f t="shared" ref="AN156" si="293">AN151+(AN152-AN155)+AN153</f>
        <v>613.35</v>
      </c>
      <c r="AO156" s="131">
        <f t="shared" ref="AO156" si="294">AO151+(AO152-AO155)+AO153</f>
        <v>819.7</v>
      </c>
      <c r="AP156" s="131">
        <f t="shared" ref="AP156" si="295">AP151+(AP152-AP155)+AP153</f>
        <v>1454.5500000000002</v>
      </c>
      <c r="AQ156" s="131">
        <f t="shared" ref="AQ156" si="296">AQ151+(AQ152-AQ155)+AQ153</f>
        <v>7548.15</v>
      </c>
      <c r="AR156" s="131">
        <f t="shared" ref="AR156" si="297">AR151+(AR152-AR155)+AR153</f>
        <v>21387.15</v>
      </c>
      <c r="AS156" s="131">
        <f t="shared" ref="AS156" si="298">AS151+(AS152-AS155)+AS153</f>
        <v>16644.599999999999</v>
      </c>
      <c r="AT156" s="131">
        <f t="shared" ref="AT156" si="299">AT151+(AT152-AT155)+AT153</f>
        <v>12179.9</v>
      </c>
      <c r="AU156" s="131">
        <f t="shared" ref="AU156" si="300">AU151+(AU152-AU155)+AU153</f>
        <v>15580.85</v>
      </c>
      <c r="AV156" s="131">
        <f t="shared" ref="AV156:AW156" si="301">AV151+(AV152-AV155)+AV153</f>
        <v>24723.25</v>
      </c>
      <c r="AW156" s="132">
        <f t="shared" si="301"/>
        <v>23595.15</v>
      </c>
    </row>
    <row r="157" spans="1:70" x14ac:dyDescent="0.2">
      <c r="A157" s="280" t="s">
        <v>28</v>
      </c>
      <c r="B157" s="223" t="s">
        <v>44</v>
      </c>
      <c r="C157" s="28">
        <v>508</v>
      </c>
      <c r="D157" s="28">
        <v>638</v>
      </c>
      <c r="E157" s="28">
        <v>585</v>
      </c>
      <c r="F157" s="28">
        <v>501</v>
      </c>
      <c r="G157" s="28">
        <v>523</v>
      </c>
      <c r="H157" s="28">
        <v>893</v>
      </c>
      <c r="I157" s="28">
        <v>957</v>
      </c>
      <c r="J157" s="28">
        <v>1715</v>
      </c>
      <c r="K157" s="28">
        <v>1445</v>
      </c>
      <c r="L157" s="28">
        <v>926</v>
      </c>
      <c r="M157" s="28">
        <v>1134</v>
      </c>
      <c r="N157" s="28">
        <v>1088</v>
      </c>
      <c r="O157" s="28">
        <v>1213</v>
      </c>
      <c r="P157" s="28">
        <v>1277</v>
      </c>
      <c r="Q157" s="28">
        <v>1112</v>
      </c>
      <c r="R157" s="28">
        <v>1221</v>
      </c>
      <c r="S157" s="28">
        <v>1860</v>
      </c>
      <c r="T157" s="28">
        <v>2439</v>
      </c>
      <c r="U157" s="28">
        <v>2421</v>
      </c>
      <c r="V157" s="28">
        <v>3219</v>
      </c>
      <c r="W157" s="28">
        <v>2117</v>
      </c>
      <c r="X157" s="28">
        <v>1773</v>
      </c>
      <c r="Y157" s="28">
        <v>1034</v>
      </c>
      <c r="Z157" s="28">
        <v>712</v>
      </c>
      <c r="AA157" s="28">
        <v>543</v>
      </c>
      <c r="AB157" s="28">
        <v>559</v>
      </c>
      <c r="AC157" s="28">
        <v>476</v>
      </c>
      <c r="AD157" s="28">
        <v>309</v>
      </c>
      <c r="AE157" s="28">
        <v>436</v>
      </c>
      <c r="AF157" s="28">
        <v>436</v>
      </c>
      <c r="AG157" s="28">
        <v>4</v>
      </c>
      <c r="AH157" s="40">
        <v>4</v>
      </c>
      <c r="AI157" s="28">
        <v>15</v>
      </c>
      <c r="AJ157" s="28">
        <v>63</v>
      </c>
      <c r="AK157" s="28">
        <v>154</v>
      </c>
      <c r="AL157" s="28">
        <v>389</v>
      </c>
      <c r="AM157" s="28">
        <v>544</v>
      </c>
      <c r="AN157" s="28">
        <v>643</v>
      </c>
      <c r="AO157" s="28">
        <v>943</v>
      </c>
      <c r="AP157" s="28">
        <v>1141</v>
      </c>
      <c r="AQ157" s="28">
        <v>2555</v>
      </c>
      <c r="AR157" s="28">
        <v>5932</v>
      </c>
      <c r="AS157" s="28">
        <v>5182</v>
      </c>
      <c r="AT157" s="28">
        <v>3801</v>
      </c>
      <c r="AU157" s="28">
        <v>4188</v>
      </c>
      <c r="AV157" s="233">
        <v>5599</v>
      </c>
      <c r="AW157" s="102">
        <v>5315</v>
      </c>
    </row>
    <row r="158" spans="1:70" x14ac:dyDescent="0.2">
      <c r="A158" s="281"/>
      <c r="B158" s="49" t="s">
        <v>43</v>
      </c>
      <c r="C158" s="29">
        <v>0</v>
      </c>
      <c r="D158" s="29">
        <v>0</v>
      </c>
      <c r="E158" s="29">
        <v>0</v>
      </c>
      <c r="F158" s="29">
        <v>0</v>
      </c>
      <c r="G158" s="29">
        <v>0</v>
      </c>
      <c r="H158" s="29">
        <v>0</v>
      </c>
      <c r="I158" s="29">
        <v>0</v>
      </c>
      <c r="J158" s="29">
        <v>0</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0</v>
      </c>
      <c r="AE158" s="29">
        <v>0</v>
      </c>
      <c r="AF158" s="29">
        <v>49</v>
      </c>
      <c r="AG158" s="29">
        <v>54</v>
      </c>
      <c r="AH158" s="29">
        <v>52</v>
      </c>
      <c r="AI158" s="29">
        <v>168</v>
      </c>
      <c r="AJ158" s="29">
        <v>295</v>
      </c>
      <c r="AK158" s="29">
        <v>240</v>
      </c>
      <c r="AL158" s="29">
        <v>208</v>
      </c>
      <c r="AM158" s="29">
        <v>221</v>
      </c>
      <c r="AN158" s="29">
        <v>8</v>
      </c>
      <c r="AO158" s="29"/>
      <c r="AP158" s="29">
        <v>0</v>
      </c>
      <c r="AQ158" s="29">
        <v>1</v>
      </c>
      <c r="AR158" s="29">
        <v>0</v>
      </c>
      <c r="AS158" s="29">
        <v>0</v>
      </c>
      <c r="AT158" s="29">
        <v>0</v>
      </c>
      <c r="AU158" s="29">
        <v>0</v>
      </c>
      <c r="AV158" s="29">
        <v>0</v>
      </c>
      <c r="AW158" s="109">
        <v>2</v>
      </c>
    </row>
    <row r="159" spans="1:70" x14ac:dyDescent="0.2">
      <c r="A159" s="281"/>
      <c r="B159" s="49" t="s">
        <v>47</v>
      </c>
      <c r="C159" s="29">
        <v>81</v>
      </c>
      <c r="D159" s="29">
        <v>114</v>
      </c>
      <c r="E159" s="29">
        <v>135</v>
      </c>
      <c r="F159" s="29">
        <v>127</v>
      </c>
      <c r="G159" s="29">
        <v>124</v>
      </c>
      <c r="H159" s="29">
        <v>291</v>
      </c>
      <c r="I159" s="29">
        <v>275</v>
      </c>
      <c r="J159" s="29">
        <v>237</v>
      </c>
      <c r="K159" s="29">
        <v>113</v>
      </c>
      <c r="L159" s="29">
        <v>70</v>
      </c>
      <c r="M159" s="29">
        <v>56</v>
      </c>
      <c r="N159" s="29">
        <v>32</v>
      </c>
      <c r="O159" s="29">
        <v>74</v>
      </c>
      <c r="P159" s="29">
        <v>66</v>
      </c>
      <c r="Q159" s="29">
        <v>39</v>
      </c>
      <c r="R159" s="29">
        <v>74</v>
      </c>
      <c r="S159" s="29">
        <v>71</v>
      </c>
      <c r="T159" s="29">
        <v>67</v>
      </c>
      <c r="U159" s="29">
        <v>52</v>
      </c>
      <c r="V159" s="29">
        <v>34</v>
      </c>
      <c r="W159" s="29">
        <v>15</v>
      </c>
      <c r="X159" s="29">
        <v>15</v>
      </c>
      <c r="Y159" s="29">
        <v>13</v>
      </c>
      <c r="Z159" s="29">
        <v>11</v>
      </c>
      <c r="AA159" s="29">
        <v>56</v>
      </c>
      <c r="AB159" s="29">
        <v>55</v>
      </c>
      <c r="AC159" s="29">
        <v>53</v>
      </c>
      <c r="AD159" s="29">
        <v>72</v>
      </c>
      <c r="AE159" s="29">
        <v>51</v>
      </c>
      <c r="AF159" s="29">
        <v>25</v>
      </c>
      <c r="AG159" s="29">
        <v>0</v>
      </c>
      <c r="AH159" s="29">
        <v>0</v>
      </c>
      <c r="AI159" s="29">
        <v>1</v>
      </c>
      <c r="AJ159" s="29">
        <v>1</v>
      </c>
      <c r="AK159" s="29">
        <v>0</v>
      </c>
      <c r="AL159" s="29">
        <v>2</v>
      </c>
      <c r="AM159" s="29">
        <v>3</v>
      </c>
      <c r="AN159" s="29">
        <v>4</v>
      </c>
      <c r="AO159" s="29">
        <v>3</v>
      </c>
      <c r="AP159" s="29">
        <v>8</v>
      </c>
      <c r="AQ159" s="29">
        <v>6</v>
      </c>
      <c r="AR159" s="29">
        <v>15</v>
      </c>
      <c r="AS159" s="29">
        <v>27</v>
      </c>
      <c r="AT159" s="29">
        <v>20</v>
      </c>
      <c r="AU159" s="29">
        <v>17</v>
      </c>
      <c r="AV159" s="164">
        <v>26</v>
      </c>
      <c r="AW159" s="103">
        <v>31</v>
      </c>
    </row>
    <row r="160" spans="1:70" x14ac:dyDescent="0.2">
      <c r="A160" s="281"/>
      <c r="B160" s="49" t="s">
        <v>48</v>
      </c>
      <c r="C160" s="29">
        <v>0</v>
      </c>
      <c r="D160" s="29">
        <v>0</v>
      </c>
      <c r="E160" s="29">
        <v>0</v>
      </c>
      <c r="F160" s="29">
        <v>0</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0</v>
      </c>
      <c r="AE160" s="29">
        <v>0</v>
      </c>
      <c r="AF160" s="29">
        <v>0</v>
      </c>
      <c r="AG160" s="29">
        <v>2</v>
      </c>
      <c r="AH160" s="29">
        <v>1</v>
      </c>
      <c r="AI160" s="29">
        <v>3</v>
      </c>
      <c r="AJ160" s="29">
        <v>0</v>
      </c>
      <c r="AK160" s="29">
        <v>0</v>
      </c>
      <c r="AL160" s="29">
        <v>0</v>
      </c>
      <c r="AM160" s="29">
        <v>1</v>
      </c>
      <c r="AN160" s="29">
        <v>0</v>
      </c>
      <c r="AO160" s="29">
        <v>0</v>
      </c>
      <c r="AP160" s="29">
        <v>0</v>
      </c>
      <c r="AQ160" s="29">
        <v>0</v>
      </c>
      <c r="AR160" s="29">
        <v>0</v>
      </c>
      <c r="AS160" s="29">
        <v>0</v>
      </c>
      <c r="AT160" s="29">
        <v>0</v>
      </c>
      <c r="AU160" s="29">
        <v>0</v>
      </c>
      <c r="AV160" s="29">
        <v>0</v>
      </c>
      <c r="AW160" s="172">
        <v>0</v>
      </c>
    </row>
    <row r="161" spans="1:70" x14ac:dyDescent="0.2">
      <c r="A161" s="281"/>
      <c r="B161" s="49" t="s">
        <v>123</v>
      </c>
      <c r="C161" s="150">
        <f t="shared" ref="C161:AE161" si="302">$D$13</f>
        <v>0.6</v>
      </c>
      <c r="D161" s="150">
        <f t="shared" si="302"/>
        <v>0.6</v>
      </c>
      <c r="E161" s="150">
        <f t="shared" si="302"/>
        <v>0.6</v>
      </c>
      <c r="F161" s="150">
        <f t="shared" si="302"/>
        <v>0.6</v>
      </c>
      <c r="G161" s="150">
        <f t="shared" si="302"/>
        <v>0.6</v>
      </c>
      <c r="H161" s="150">
        <f t="shared" si="302"/>
        <v>0.6</v>
      </c>
      <c r="I161" s="150">
        <f t="shared" si="302"/>
        <v>0.6</v>
      </c>
      <c r="J161" s="150">
        <f t="shared" si="302"/>
        <v>0.6</v>
      </c>
      <c r="K161" s="150">
        <f t="shared" si="302"/>
        <v>0.6</v>
      </c>
      <c r="L161" s="150">
        <f t="shared" si="302"/>
        <v>0.6</v>
      </c>
      <c r="M161" s="150">
        <f t="shared" si="302"/>
        <v>0.6</v>
      </c>
      <c r="N161" s="150">
        <f t="shared" si="302"/>
        <v>0.6</v>
      </c>
      <c r="O161" s="150">
        <f t="shared" si="302"/>
        <v>0.6</v>
      </c>
      <c r="P161" s="150">
        <f t="shared" si="302"/>
        <v>0.6</v>
      </c>
      <c r="Q161" s="150">
        <f t="shared" si="302"/>
        <v>0.6</v>
      </c>
      <c r="R161" s="150">
        <f t="shared" si="302"/>
        <v>0.6</v>
      </c>
      <c r="S161" s="150">
        <f t="shared" si="302"/>
        <v>0.6</v>
      </c>
      <c r="T161" s="150">
        <f t="shared" si="302"/>
        <v>0.6</v>
      </c>
      <c r="U161" s="150">
        <f t="shared" si="302"/>
        <v>0.6</v>
      </c>
      <c r="V161" s="150">
        <f t="shared" si="302"/>
        <v>0.6</v>
      </c>
      <c r="W161" s="150">
        <f t="shared" si="302"/>
        <v>0.6</v>
      </c>
      <c r="X161" s="150">
        <f t="shared" si="302"/>
        <v>0.6</v>
      </c>
      <c r="Y161" s="150">
        <f t="shared" si="302"/>
        <v>0.6</v>
      </c>
      <c r="Z161" s="150">
        <f t="shared" si="302"/>
        <v>0.6</v>
      </c>
      <c r="AA161" s="150">
        <f t="shared" si="302"/>
        <v>0.6</v>
      </c>
      <c r="AB161" s="150">
        <f t="shared" si="302"/>
        <v>0.6</v>
      </c>
      <c r="AC161" s="150">
        <f t="shared" si="302"/>
        <v>0.6</v>
      </c>
      <c r="AD161" s="150">
        <f t="shared" si="302"/>
        <v>0.6</v>
      </c>
      <c r="AE161" s="150">
        <f t="shared" si="302"/>
        <v>0.6</v>
      </c>
      <c r="AF161" s="150">
        <f t="shared" ref="AF161:AW161" si="303">$D$13</f>
        <v>0.6</v>
      </c>
      <c r="AG161" s="150">
        <f t="shared" si="303"/>
        <v>0.6</v>
      </c>
      <c r="AH161" s="150">
        <f t="shared" si="303"/>
        <v>0.6</v>
      </c>
      <c r="AI161" s="150">
        <f t="shared" si="303"/>
        <v>0.6</v>
      </c>
      <c r="AJ161" s="150">
        <f t="shared" si="303"/>
        <v>0.6</v>
      </c>
      <c r="AK161" s="150">
        <f t="shared" si="303"/>
        <v>0.6</v>
      </c>
      <c r="AL161" s="150">
        <f t="shared" si="303"/>
        <v>0.6</v>
      </c>
      <c r="AM161" s="150">
        <f t="shared" si="303"/>
        <v>0.6</v>
      </c>
      <c r="AN161" s="150">
        <f t="shared" si="303"/>
        <v>0.6</v>
      </c>
      <c r="AO161" s="150">
        <f t="shared" si="303"/>
        <v>0.6</v>
      </c>
      <c r="AP161" s="150">
        <f t="shared" si="303"/>
        <v>0.6</v>
      </c>
      <c r="AQ161" s="150">
        <f t="shared" si="303"/>
        <v>0.6</v>
      </c>
      <c r="AR161" s="150">
        <f t="shared" si="303"/>
        <v>0.6</v>
      </c>
      <c r="AS161" s="150">
        <f t="shared" si="303"/>
        <v>0.6</v>
      </c>
      <c r="AT161" s="150">
        <f t="shared" si="303"/>
        <v>0.6</v>
      </c>
      <c r="AU161" s="150">
        <f t="shared" si="303"/>
        <v>0.6</v>
      </c>
      <c r="AV161" s="150">
        <f t="shared" si="303"/>
        <v>0.6</v>
      </c>
      <c r="AW161" s="151">
        <f t="shared" si="303"/>
        <v>0.6</v>
      </c>
    </row>
    <row r="162" spans="1:70" x14ac:dyDescent="0.2">
      <c r="A162" s="281"/>
      <c r="B162" s="49" t="s">
        <v>60</v>
      </c>
      <c r="C162" s="133">
        <f t="shared" ref="C162:AE162" si="304">C158*C161</f>
        <v>0</v>
      </c>
      <c r="D162" s="133">
        <f t="shared" si="304"/>
        <v>0</v>
      </c>
      <c r="E162" s="133">
        <f t="shared" si="304"/>
        <v>0</v>
      </c>
      <c r="F162" s="133">
        <f t="shared" si="304"/>
        <v>0</v>
      </c>
      <c r="G162" s="133">
        <f t="shared" si="304"/>
        <v>0</v>
      </c>
      <c r="H162" s="133">
        <f t="shared" si="304"/>
        <v>0</v>
      </c>
      <c r="I162" s="133">
        <f t="shared" si="304"/>
        <v>0</v>
      </c>
      <c r="J162" s="133">
        <f t="shared" si="304"/>
        <v>0</v>
      </c>
      <c r="K162" s="133">
        <f t="shared" si="304"/>
        <v>0</v>
      </c>
      <c r="L162" s="133">
        <f t="shared" si="304"/>
        <v>0</v>
      </c>
      <c r="M162" s="133">
        <f t="shared" si="304"/>
        <v>0</v>
      </c>
      <c r="N162" s="133">
        <f t="shared" si="304"/>
        <v>0</v>
      </c>
      <c r="O162" s="133">
        <f t="shared" si="304"/>
        <v>0</v>
      </c>
      <c r="P162" s="133">
        <f t="shared" si="304"/>
        <v>0</v>
      </c>
      <c r="Q162" s="133">
        <f t="shared" si="304"/>
        <v>0</v>
      </c>
      <c r="R162" s="133">
        <f t="shared" si="304"/>
        <v>0</v>
      </c>
      <c r="S162" s="133">
        <f t="shared" si="304"/>
        <v>0</v>
      </c>
      <c r="T162" s="133">
        <f t="shared" si="304"/>
        <v>0</v>
      </c>
      <c r="U162" s="133">
        <f t="shared" si="304"/>
        <v>0</v>
      </c>
      <c r="V162" s="133">
        <f t="shared" si="304"/>
        <v>0</v>
      </c>
      <c r="W162" s="133">
        <f t="shared" si="304"/>
        <v>0</v>
      </c>
      <c r="X162" s="133">
        <f t="shared" si="304"/>
        <v>0</v>
      </c>
      <c r="Y162" s="133">
        <f t="shared" si="304"/>
        <v>0</v>
      </c>
      <c r="Z162" s="133">
        <f t="shared" si="304"/>
        <v>0</v>
      </c>
      <c r="AA162" s="133">
        <f t="shared" si="304"/>
        <v>0</v>
      </c>
      <c r="AB162" s="133">
        <f t="shared" si="304"/>
        <v>0</v>
      </c>
      <c r="AC162" s="133">
        <f t="shared" si="304"/>
        <v>0</v>
      </c>
      <c r="AD162" s="133">
        <f t="shared" si="304"/>
        <v>0</v>
      </c>
      <c r="AE162" s="133">
        <f t="shared" si="304"/>
        <v>0</v>
      </c>
      <c r="AF162" s="133">
        <f t="shared" ref="AF162:AW162" si="305">AF158*AF161</f>
        <v>29.4</v>
      </c>
      <c r="AG162" s="133">
        <f t="shared" si="305"/>
        <v>32.4</v>
      </c>
      <c r="AH162" s="133">
        <f t="shared" si="305"/>
        <v>31.2</v>
      </c>
      <c r="AI162" s="133">
        <f t="shared" si="305"/>
        <v>100.8</v>
      </c>
      <c r="AJ162" s="133">
        <f t="shared" si="305"/>
        <v>177</v>
      </c>
      <c r="AK162" s="133">
        <f t="shared" si="305"/>
        <v>144</v>
      </c>
      <c r="AL162" s="133">
        <f t="shared" si="305"/>
        <v>124.8</v>
      </c>
      <c r="AM162" s="133">
        <f t="shared" si="305"/>
        <v>132.6</v>
      </c>
      <c r="AN162" s="133">
        <f t="shared" si="305"/>
        <v>4.8</v>
      </c>
      <c r="AO162" s="133">
        <f t="shared" si="305"/>
        <v>0</v>
      </c>
      <c r="AP162" s="133">
        <f t="shared" si="305"/>
        <v>0</v>
      </c>
      <c r="AQ162" s="133">
        <f t="shared" si="305"/>
        <v>0.6</v>
      </c>
      <c r="AR162" s="133">
        <f t="shared" si="305"/>
        <v>0</v>
      </c>
      <c r="AS162" s="133">
        <f t="shared" si="305"/>
        <v>0</v>
      </c>
      <c r="AT162" s="133">
        <f t="shared" si="305"/>
        <v>0</v>
      </c>
      <c r="AU162" s="133">
        <f t="shared" si="305"/>
        <v>0</v>
      </c>
      <c r="AV162" s="133">
        <f t="shared" si="305"/>
        <v>0</v>
      </c>
      <c r="AW162" s="134">
        <f t="shared" si="305"/>
        <v>1.2</v>
      </c>
    </row>
    <row r="163" spans="1:70" ht="17" thickBot="1" x14ac:dyDescent="0.25">
      <c r="A163" s="282"/>
      <c r="B163" s="222" t="s">
        <v>166</v>
      </c>
      <c r="C163" s="38">
        <f t="shared" ref="C163" si="306">C157+(C158-C162)+C159</f>
        <v>589</v>
      </c>
      <c r="D163" s="38">
        <f t="shared" ref="D163" si="307">D157+(D158-D162)+D159</f>
        <v>752</v>
      </c>
      <c r="E163" s="38">
        <f t="shared" ref="E163" si="308">E157+(E158-E162)+E159</f>
        <v>720</v>
      </c>
      <c r="F163" s="38">
        <f t="shared" ref="F163" si="309">F157+(F158-F162)+F159</f>
        <v>628</v>
      </c>
      <c r="G163" s="38">
        <f t="shared" ref="G163" si="310">G157+(G158-G162)+G159</f>
        <v>647</v>
      </c>
      <c r="H163" s="38">
        <f t="shared" ref="H163" si="311">H157+(H158-H162)+H159</f>
        <v>1184</v>
      </c>
      <c r="I163" s="38">
        <f t="shared" ref="I163" si="312">I157+(I158-I162)+I159</f>
        <v>1232</v>
      </c>
      <c r="J163" s="38">
        <f t="shared" ref="J163" si="313">J157+(J158-J162)+J159</f>
        <v>1952</v>
      </c>
      <c r="K163" s="38">
        <f t="shared" ref="K163" si="314">K157+(K158-K162)+K159</f>
        <v>1558</v>
      </c>
      <c r="L163" s="38">
        <f t="shared" ref="L163" si="315">L157+(L158-L162)+L159</f>
        <v>996</v>
      </c>
      <c r="M163" s="38">
        <f t="shared" ref="M163" si="316">M157+(M158-M162)+M159</f>
        <v>1190</v>
      </c>
      <c r="N163" s="38">
        <f t="shared" ref="N163" si="317">N157+(N158-N162)+N159</f>
        <v>1120</v>
      </c>
      <c r="O163" s="38">
        <f t="shared" ref="O163" si="318">O157+(O158-O162)+O159</f>
        <v>1287</v>
      </c>
      <c r="P163" s="38">
        <f t="shared" ref="P163" si="319">P157+(P158-P162)+P159</f>
        <v>1343</v>
      </c>
      <c r="Q163" s="38">
        <f t="shared" ref="Q163" si="320">Q157+(Q158-Q162)+Q159</f>
        <v>1151</v>
      </c>
      <c r="R163" s="38">
        <f t="shared" ref="R163" si="321">R157+(R158-R162)+R159</f>
        <v>1295</v>
      </c>
      <c r="S163" s="38">
        <f t="shared" ref="S163" si="322">S157+(S158-S162)+S159</f>
        <v>1931</v>
      </c>
      <c r="T163" s="38">
        <f t="shared" ref="T163" si="323">T157+(T158-T162)+T159</f>
        <v>2506</v>
      </c>
      <c r="U163" s="38">
        <f t="shared" ref="U163" si="324">U157+(U158-U162)+U159</f>
        <v>2473</v>
      </c>
      <c r="V163" s="38">
        <f t="shared" ref="V163" si="325">V157+(V158-V162)+V159</f>
        <v>3253</v>
      </c>
      <c r="W163" s="38">
        <f t="shared" ref="W163" si="326">W157+(W158-W162)+W159</f>
        <v>2132</v>
      </c>
      <c r="X163" s="38">
        <f t="shared" ref="X163" si="327">X157+(X158-X162)+X159</f>
        <v>1788</v>
      </c>
      <c r="Y163" s="38">
        <f t="shared" ref="Y163" si="328">Y157+(Y158-Y162)+Y159</f>
        <v>1047</v>
      </c>
      <c r="Z163" s="38">
        <f t="shared" ref="Z163" si="329">Z157+(Z158-Z162)+Z159</f>
        <v>723</v>
      </c>
      <c r="AA163" s="38">
        <f t="shared" ref="AA163" si="330">AA157+(AA158-AA162)+AA159</f>
        <v>599</v>
      </c>
      <c r="AB163" s="38">
        <f t="shared" ref="AB163" si="331">AB157+(AB158-AB162)+AB159</f>
        <v>614</v>
      </c>
      <c r="AC163" s="38">
        <f t="shared" ref="AC163" si="332">AC157+(AC158-AC162)+AC159</f>
        <v>529</v>
      </c>
      <c r="AD163" s="38">
        <f t="shared" ref="AD163" si="333">AD157+(AD158-AD162)+AD159</f>
        <v>381</v>
      </c>
      <c r="AE163" s="38">
        <f t="shared" ref="AE163" si="334">AE157+(AE158-AE162)+AE159</f>
        <v>487</v>
      </c>
      <c r="AF163" s="38">
        <f t="shared" ref="AF163" si="335">AF157+(AF158-AF162)+AF159</f>
        <v>480.6</v>
      </c>
      <c r="AG163" s="38">
        <f t="shared" ref="AG163" si="336">AG157+(AG158-AG162)+AG159</f>
        <v>25.6</v>
      </c>
      <c r="AH163" s="38">
        <f t="shared" ref="AH163" si="337">AH157+(AH158-AH162)+AH159</f>
        <v>24.8</v>
      </c>
      <c r="AI163" s="38">
        <f t="shared" ref="AI163" si="338">AI157+(AI158-AI162)+AI159</f>
        <v>83.2</v>
      </c>
      <c r="AJ163" s="38">
        <f t="shared" ref="AJ163" si="339">AJ157+(AJ158-AJ162)+AJ159</f>
        <v>182</v>
      </c>
      <c r="AK163" s="38">
        <f t="shared" ref="AK163" si="340">AK157+(AK158-AK162)+AK159</f>
        <v>250</v>
      </c>
      <c r="AL163" s="38">
        <f t="shared" ref="AL163" si="341">AL157+(AL158-AL162)+AL159</f>
        <v>474.2</v>
      </c>
      <c r="AM163" s="38">
        <f t="shared" ref="AM163" si="342">AM157+(AM158-AM162)+AM159</f>
        <v>635.4</v>
      </c>
      <c r="AN163" s="38">
        <f t="shared" ref="AN163" si="343">AN157+(AN158-AN162)+AN159</f>
        <v>650.20000000000005</v>
      </c>
      <c r="AO163" s="38">
        <f t="shared" ref="AO163" si="344">AO157+(AO158-AO162)+AO159</f>
        <v>946</v>
      </c>
      <c r="AP163" s="38">
        <f t="shared" ref="AP163" si="345">AP157+(AP158-AP162)+AP159</f>
        <v>1149</v>
      </c>
      <c r="AQ163" s="38">
        <f t="shared" ref="AQ163" si="346">AQ157+(AQ158-AQ162)+AQ159</f>
        <v>2561.4</v>
      </c>
      <c r="AR163" s="38">
        <f t="shared" ref="AR163" si="347">AR157+(AR158-AR162)+AR159</f>
        <v>5947</v>
      </c>
      <c r="AS163" s="38">
        <f t="shared" ref="AS163" si="348">AS157+(AS158-AS162)+AS159</f>
        <v>5209</v>
      </c>
      <c r="AT163" s="38">
        <f t="shared" ref="AT163" si="349">AT157+(AT158-AT162)+AT159</f>
        <v>3821</v>
      </c>
      <c r="AU163" s="38">
        <f t="shared" ref="AU163" si="350">AU157+(AU158-AU162)+AU159</f>
        <v>4205</v>
      </c>
      <c r="AV163" s="38">
        <f t="shared" ref="AV163:AW163" si="351">AV157+(AV158-AV162)+AV159</f>
        <v>5625</v>
      </c>
      <c r="AW163" s="39">
        <f t="shared" si="351"/>
        <v>5346.8</v>
      </c>
    </row>
    <row r="164" spans="1:70" x14ac:dyDescent="0.2">
      <c r="A164" s="280" t="s">
        <v>49</v>
      </c>
      <c r="B164" s="223" t="s">
        <v>50</v>
      </c>
      <c r="C164" s="175">
        <v>1458</v>
      </c>
      <c r="D164" s="175">
        <v>1659</v>
      </c>
      <c r="E164" s="175">
        <v>1505</v>
      </c>
      <c r="F164" s="175">
        <v>1268</v>
      </c>
      <c r="G164" s="175">
        <v>1404</v>
      </c>
      <c r="H164" s="175">
        <v>2245</v>
      </c>
      <c r="I164" s="175">
        <v>2592</v>
      </c>
      <c r="J164" s="175">
        <v>3432</v>
      </c>
      <c r="K164" s="175">
        <v>2796</v>
      </c>
      <c r="L164" s="175">
        <v>2549</v>
      </c>
      <c r="M164" s="175">
        <v>2809</v>
      </c>
      <c r="N164" s="175">
        <v>2444</v>
      </c>
      <c r="O164" s="175">
        <v>2820</v>
      </c>
      <c r="P164" s="175">
        <v>3218</v>
      </c>
      <c r="Q164" s="175">
        <v>3297</v>
      </c>
      <c r="R164" s="175">
        <v>2392</v>
      </c>
      <c r="S164" s="175">
        <v>3936</v>
      </c>
      <c r="T164" s="175">
        <v>4970</v>
      </c>
      <c r="U164" s="175">
        <v>5221</v>
      </c>
      <c r="V164" s="175">
        <v>5845</v>
      </c>
      <c r="W164" s="175">
        <v>4464</v>
      </c>
      <c r="X164" s="175">
        <v>3605</v>
      </c>
      <c r="Y164" s="175">
        <v>3036</v>
      </c>
      <c r="Z164" s="175">
        <v>2177</v>
      </c>
      <c r="AA164" s="175">
        <v>2093</v>
      </c>
      <c r="AB164" s="175">
        <v>2068</v>
      </c>
      <c r="AC164" s="175">
        <v>2173</v>
      </c>
      <c r="AD164" s="175">
        <v>1544</v>
      </c>
      <c r="AE164" s="175">
        <v>1729</v>
      </c>
      <c r="AF164" s="175">
        <v>1353</v>
      </c>
      <c r="AG164" s="175">
        <v>56</v>
      </c>
      <c r="AH164" s="175">
        <v>73</v>
      </c>
      <c r="AI164" s="175">
        <v>74</v>
      </c>
      <c r="AJ164" s="175">
        <v>98</v>
      </c>
      <c r="AK164" s="175">
        <v>120</v>
      </c>
      <c r="AL164" s="175">
        <v>184</v>
      </c>
      <c r="AM164" s="175">
        <v>210</v>
      </c>
      <c r="AN164" s="175">
        <v>208</v>
      </c>
      <c r="AO164" s="175">
        <v>257</v>
      </c>
      <c r="AP164" s="175">
        <v>262</v>
      </c>
      <c r="AQ164" s="175">
        <v>326</v>
      </c>
      <c r="AR164" s="175">
        <v>555</v>
      </c>
      <c r="AS164" s="175">
        <v>575</v>
      </c>
      <c r="AT164" s="175">
        <v>585</v>
      </c>
      <c r="AU164" s="175">
        <v>568</v>
      </c>
      <c r="AV164" s="227">
        <v>664</v>
      </c>
      <c r="AW164" s="96">
        <v>723</v>
      </c>
    </row>
    <row r="165" spans="1:70" x14ac:dyDescent="0.2">
      <c r="A165" s="281"/>
      <c r="B165" s="49" t="s">
        <v>51</v>
      </c>
      <c r="C165" s="176">
        <v>0</v>
      </c>
      <c r="D165" s="176">
        <v>0</v>
      </c>
      <c r="E165" s="176">
        <v>0</v>
      </c>
      <c r="F165" s="176">
        <v>0</v>
      </c>
      <c r="G165" s="176">
        <v>0</v>
      </c>
      <c r="H165" s="176">
        <v>0</v>
      </c>
      <c r="I165" s="176">
        <v>0</v>
      </c>
      <c r="J165" s="176">
        <v>0</v>
      </c>
      <c r="K165" s="176">
        <v>0</v>
      </c>
      <c r="L165" s="176">
        <v>0</v>
      </c>
      <c r="M165" s="176">
        <v>0</v>
      </c>
      <c r="N165" s="176">
        <v>0</v>
      </c>
      <c r="O165" s="176">
        <v>0</v>
      </c>
      <c r="P165" s="176">
        <v>0</v>
      </c>
      <c r="Q165" s="176">
        <v>0</v>
      </c>
      <c r="R165" s="176">
        <v>0</v>
      </c>
      <c r="S165" s="176">
        <v>0</v>
      </c>
      <c r="T165" s="176">
        <v>0</v>
      </c>
      <c r="U165" s="176">
        <v>0</v>
      </c>
      <c r="V165" s="176">
        <v>0</v>
      </c>
      <c r="W165" s="176">
        <v>0</v>
      </c>
      <c r="X165" s="176">
        <v>0</v>
      </c>
      <c r="Y165" s="176">
        <v>0</v>
      </c>
      <c r="Z165" s="176">
        <v>0</v>
      </c>
      <c r="AA165" s="176">
        <v>0</v>
      </c>
      <c r="AB165" s="176">
        <v>0</v>
      </c>
      <c r="AC165" s="176">
        <v>0</v>
      </c>
      <c r="AD165" s="176">
        <v>0</v>
      </c>
      <c r="AE165" s="176">
        <v>0</v>
      </c>
      <c r="AF165" s="176">
        <v>667</v>
      </c>
      <c r="AG165" s="176">
        <v>1575</v>
      </c>
      <c r="AH165" s="176">
        <v>1370</v>
      </c>
      <c r="AI165" s="176">
        <v>1521</v>
      </c>
      <c r="AJ165" s="176">
        <v>2049</v>
      </c>
      <c r="AK165" s="176">
        <v>2904</v>
      </c>
      <c r="AL165" s="176">
        <v>3501</v>
      </c>
      <c r="AM165" s="176">
        <v>5224</v>
      </c>
      <c r="AN165" s="176">
        <v>6368</v>
      </c>
      <c r="AO165" s="176">
        <v>7889</v>
      </c>
      <c r="AP165" s="176">
        <v>7798</v>
      </c>
      <c r="AQ165" s="176">
        <v>8135</v>
      </c>
      <c r="AR165" s="176">
        <v>10583</v>
      </c>
      <c r="AS165" s="176">
        <v>12536</v>
      </c>
      <c r="AT165" s="176">
        <v>13722</v>
      </c>
      <c r="AU165" s="176">
        <v>13121</v>
      </c>
      <c r="AV165" s="176">
        <v>12352</v>
      </c>
      <c r="AW165" s="234">
        <v>9638</v>
      </c>
      <c r="AX165" s="44"/>
      <c r="AY165" s="43"/>
      <c r="AZ165" s="43"/>
      <c r="BA165" s="43"/>
      <c r="BB165" s="43"/>
      <c r="BC165" s="43"/>
      <c r="BD165" s="43"/>
      <c r="BE165" s="43"/>
      <c r="BF165" s="43"/>
      <c r="BG165" s="43"/>
      <c r="BH165" s="43"/>
      <c r="BI165" s="43"/>
      <c r="BJ165" s="43"/>
      <c r="BK165" s="43"/>
      <c r="BL165" s="43"/>
      <c r="BM165" s="43"/>
      <c r="BN165" s="43"/>
      <c r="BO165" s="43"/>
      <c r="BP165" s="44"/>
      <c r="BQ165" s="43"/>
      <c r="BR165" s="43">
        <f>SUM(BP165+BP112,BP59)</f>
        <v>0</v>
      </c>
    </row>
    <row r="166" spans="1:70" x14ac:dyDescent="0.2">
      <c r="A166" s="281"/>
      <c r="B166" s="49" t="s">
        <v>125</v>
      </c>
      <c r="C166" s="152">
        <f t="shared" ref="C166:AW166" si="352">$D$15</f>
        <v>0.2</v>
      </c>
      <c r="D166" s="152">
        <f t="shared" si="352"/>
        <v>0.2</v>
      </c>
      <c r="E166" s="152">
        <f t="shared" si="352"/>
        <v>0.2</v>
      </c>
      <c r="F166" s="152">
        <f t="shared" si="352"/>
        <v>0.2</v>
      </c>
      <c r="G166" s="152">
        <f t="shared" si="352"/>
        <v>0.2</v>
      </c>
      <c r="H166" s="152">
        <f t="shared" si="352"/>
        <v>0.2</v>
      </c>
      <c r="I166" s="152">
        <f t="shared" si="352"/>
        <v>0.2</v>
      </c>
      <c r="J166" s="152">
        <f t="shared" si="352"/>
        <v>0.2</v>
      </c>
      <c r="K166" s="152">
        <f t="shared" si="352"/>
        <v>0.2</v>
      </c>
      <c r="L166" s="152">
        <f t="shared" si="352"/>
        <v>0.2</v>
      </c>
      <c r="M166" s="152">
        <f t="shared" si="352"/>
        <v>0.2</v>
      </c>
      <c r="N166" s="152">
        <f t="shared" si="352"/>
        <v>0.2</v>
      </c>
      <c r="O166" s="152">
        <f t="shared" si="352"/>
        <v>0.2</v>
      </c>
      <c r="P166" s="152">
        <f t="shared" si="352"/>
        <v>0.2</v>
      </c>
      <c r="Q166" s="152">
        <f t="shared" si="352"/>
        <v>0.2</v>
      </c>
      <c r="R166" s="152">
        <f t="shared" si="352"/>
        <v>0.2</v>
      </c>
      <c r="S166" s="152">
        <f t="shared" si="352"/>
        <v>0.2</v>
      </c>
      <c r="T166" s="152">
        <f t="shared" si="352"/>
        <v>0.2</v>
      </c>
      <c r="U166" s="152">
        <f t="shared" si="352"/>
        <v>0.2</v>
      </c>
      <c r="V166" s="152">
        <f t="shared" si="352"/>
        <v>0.2</v>
      </c>
      <c r="W166" s="152">
        <f t="shared" si="352"/>
        <v>0.2</v>
      </c>
      <c r="X166" s="152">
        <f t="shared" si="352"/>
        <v>0.2</v>
      </c>
      <c r="Y166" s="152">
        <f t="shared" si="352"/>
        <v>0.2</v>
      </c>
      <c r="Z166" s="152">
        <f t="shared" si="352"/>
        <v>0.2</v>
      </c>
      <c r="AA166" s="152">
        <f t="shared" si="352"/>
        <v>0.2</v>
      </c>
      <c r="AB166" s="152">
        <f t="shared" si="352"/>
        <v>0.2</v>
      </c>
      <c r="AC166" s="152">
        <f t="shared" si="352"/>
        <v>0.2</v>
      </c>
      <c r="AD166" s="152">
        <f t="shared" si="352"/>
        <v>0.2</v>
      </c>
      <c r="AE166" s="152">
        <f t="shared" si="352"/>
        <v>0.2</v>
      </c>
      <c r="AF166" s="152">
        <f t="shared" si="352"/>
        <v>0.2</v>
      </c>
      <c r="AG166" s="152">
        <f t="shared" si="352"/>
        <v>0.2</v>
      </c>
      <c r="AH166" s="152">
        <f t="shared" si="352"/>
        <v>0.2</v>
      </c>
      <c r="AI166" s="152">
        <f t="shared" si="352"/>
        <v>0.2</v>
      </c>
      <c r="AJ166" s="152">
        <f t="shared" si="352"/>
        <v>0.2</v>
      </c>
      <c r="AK166" s="152">
        <f t="shared" si="352"/>
        <v>0.2</v>
      </c>
      <c r="AL166" s="152">
        <f t="shared" si="352"/>
        <v>0.2</v>
      </c>
      <c r="AM166" s="152">
        <f t="shared" si="352"/>
        <v>0.2</v>
      </c>
      <c r="AN166" s="152">
        <f t="shared" si="352"/>
        <v>0.2</v>
      </c>
      <c r="AO166" s="152">
        <f t="shared" si="352"/>
        <v>0.2</v>
      </c>
      <c r="AP166" s="152">
        <f t="shared" si="352"/>
        <v>0.2</v>
      </c>
      <c r="AQ166" s="152">
        <f t="shared" si="352"/>
        <v>0.2</v>
      </c>
      <c r="AR166" s="152">
        <f t="shared" si="352"/>
        <v>0.2</v>
      </c>
      <c r="AS166" s="152">
        <f t="shared" si="352"/>
        <v>0.2</v>
      </c>
      <c r="AT166" s="152">
        <f t="shared" si="352"/>
        <v>0.2</v>
      </c>
      <c r="AU166" s="152">
        <f t="shared" si="352"/>
        <v>0.2</v>
      </c>
      <c r="AV166" s="152">
        <f t="shared" si="352"/>
        <v>0.2</v>
      </c>
      <c r="AW166" s="153">
        <f t="shared" si="352"/>
        <v>0.2</v>
      </c>
    </row>
    <row r="167" spans="1:70" x14ac:dyDescent="0.2">
      <c r="A167" s="281"/>
      <c r="B167" s="49" t="s">
        <v>124</v>
      </c>
      <c r="C167" s="152">
        <f t="shared" ref="C167:AE167" si="353">$D$14</f>
        <v>0.75</v>
      </c>
      <c r="D167" s="152">
        <f t="shared" si="353"/>
        <v>0.75</v>
      </c>
      <c r="E167" s="152">
        <f t="shared" si="353"/>
        <v>0.75</v>
      </c>
      <c r="F167" s="152">
        <f t="shared" si="353"/>
        <v>0.75</v>
      </c>
      <c r="G167" s="152">
        <f t="shared" si="353"/>
        <v>0.75</v>
      </c>
      <c r="H167" s="152">
        <f t="shared" si="353"/>
        <v>0.75</v>
      </c>
      <c r="I167" s="152">
        <f t="shared" si="353"/>
        <v>0.75</v>
      </c>
      <c r="J167" s="152">
        <f t="shared" si="353"/>
        <v>0.75</v>
      </c>
      <c r="K167" s="152">
        <f t="shared" si="353"/>
        <v>0.75</v>
      </c>
      <c r="L167" s="152">
        <f t="shared" si="353"/>
        <v>0.75</v>
      </c>
      <c r="M167" s="152">
        <f t="shared" si="353"/>
        <v>0.75</v>
      </c>
      <c r="N167" s="152">
        <f t="shared" si="353"/>
        <v>0.75</v>
      </c>
      <c r="O167" s="152">
        <f t="shared" si="353"/>
        <v>0.75</v>
      </c>
      <c r="P167" s="152">
        <f t="shared" si="353"/>
        <v>0.75</v>
      </c>
      <c r="Q167" s="152">
        <f t="shared" si="353"/>
        <v>0.75</v>
      </c>
      <c r="R167" s="152">
        <f t="shared" si="353"/>
        <v>0.75</v>
      </c>
      <c r="S167" s="152">
        <f t="shared" si="353"/>
        <v>0.75</v>
      </c>
      <c r="T167" s="152">
        <f t="shared" si="353"/>
        <v>0.75</v>
      </c>
      <c r="U167" s="152">
        <f t="shared" si="353"/>
        <v>0.75</v>
      </c>
      <c r="V167" s="152">
        <f t="shared" si="353"/>
        <v>0.75</v>
      </c>
      <c r="W167" s="152">
        <f t="shared" si="353"/>
        <v>0.75</v>
      </c>
      <c r="X167" s="152">
        <f t="shared" si="353"/>
        <v>0.75</v>
      </c>
      <c r="Y167" s="152">
        <f t="shared" si="353"/>
        <v>0.75</v>
      </c>
      <c r="Z167" s="152">
        <f t="shared" si="353"/>
        <v>0.75</v>
      </c>
      <c r="AA167" s="152">
        <f t="shared" si="353"/>
        <v>0.75</v>
      </c>
      <c r="AB167" s="152">
        <f t="shared" si="353"/>
        <v>0.75</v>
      </c>
      <c r="AC167" s="152">
        <f t="shared" si="353"/>
        <v>0.75</v>
      </c>
      <c r="AD167" s="152">
        <f t="shared" si="353"/>
        <v>0.75</v>
      </c>
      <c r="AE167" s="152">
        <f t="shared" si="353"/>
        <v>0.75</v>
      </c>
      <c r="AF167" s="152">
        <f t="shared" ref="AF167:AW167" si="354">$D$14</f>
        <v>0.75</v>
      </c>
      <c r="AG167" s="152">
        <f t="shared" si="354"/>
        <v>0.75</v>
      </c>
      <c r="AH167" s="152">
        <f t="shared" si="354"/>
        <v>0.75</v>
      </c>
      <c r="AI167" s="152">
        <f t="shared" si="354"/>
        <v>0.75</v>
      </c>
      <c r="AJ167" s="152">
        <f t="shared" si="354"/>
        <v>0.75</v>
      </c>
      <c r="AK167" s="152">
        <f t="shared" si="354"/>
        <v>0.75</v>
      </c>
      <c r="AL167" s="152">
        <f t="shared" si="354"/>
        <v>0.75</v>
      </c>
      <c r="AM167" s="152">
        <f t="shared" si="354"/>
        <v>0.75</v>
      </c>
      <c r="AN167" s="152">
        <f t="shared" si="354"/>
        <v>0.75</v>
      </c>
      <c r="AO167" s="152">
        <f t="shared" si="354"/>
        <v>0.75</v>
      </c>
      <c r="AP167" s="152">
        <f t="shared" si="354"/>
        <v>0.75</v>
      </c>
      <c r="AQ167" s="152">
        <f t="shared" si="354"/>
        <v>0.75</v>
      </c>
      <c r="AR167" s="152">
        <f t="shared" si="354"/>
        <v>0.75</v>
      </c>
      <c r="AS167" s="152">
        <f t="shared" si="354"/>
        <v>0.75</v>
      </c>
      <c r="AT167" s="152">
        <f t="shared" si="354"/>
        <v>0.75</v>
      </c>
      <c r="AU167" s="152">
        <f t="shared" si="354"/>
        <v>0.75</v>
      </c>
      <c r="AV167" s="152">
        <f t="shared" si="354"/>
        <v>0.75</v>
      </c>
      <c r="AW167" s="153">
        <f t="shared" si="354"/>
        <v>0.75</v>
      </c>
    </row>
    <row r="168" spans="1:70" x14ac:dyDescent="0.2">
      <c r="A168" s="281"/>
      <c r="B168" s="49" t="s">
        <v>167</v>
      </c>
      <c r="C168" s="32">
        <f>(C164*C166)</f>
        <v>291.60000000000002</v>
      </c>
      <c r="D168" s="32">
        <f t="shared" ref="D168:AW168" si="355">(D164*D166)</f>
        <v>331.8</v>
      </c>
      <c r="E168" s="32">
        <f t="shared" si="355"/>
        <v>301</v>
      </c>
      <c r="F168" s="32">
        <f t="shared" si="355"/>
        <v>253.60000000000002</v>
      </c>
      <c r="G168" s="32">
        <f t="shared" si="355"/>
        <v>280.8</v>
      </c>
      <c r="H168" s="32">
        <f t="shared" si="355"/>
        <v>449</v>
      </c>
      <c r="I168" s="32">
        <f t="shared" si="355"/>
        <v>518.4</v>
      </c>
      <c r="J168" s="32">
        <f t="shared" si="355"/>
        <v>686.40000000000009</v>
      </c>
      <c r="K168" s="32">
        <f t="shared" si="355"/>
        <v>559.20000000000005</v>
      </c>
      <c r="L168" s="32">
        <f t="shared" si="355"/>
        <v>509.8</v>
      </c>
      <c r="M168" s="32">
        <f t="shared" si="355"/>
        <v>561.80000000000007</v>
      </c>
      <c r="N168" s="32">
        <f t="shared" si="355"/>
        <v>488.8</v>
      </c>
      <c r="O168" s="32">
        <f t="shared" si="355"/>
        <v>564</v>
      </c>
      <c r="P168" s="32">
        <f t="shared" si="355"/>
        <v>643.6</v>
      </c>
      <c r="Q168" s="32">
        <f t="shared" si="355"/>
        <v>659.40000000000009</v>
      </c>
      <c r="R168" s="32">
        <f t="shared" si="355"/>
        <v>478.40000000000003</v>
      </c>
      <c r="S168" s="32">
        <f t="shared" si="355"/>
        <v>787.2</v>
      </c>
      <c r="T168" s="32">
        <f t="shared" si="355"/>
        <v>994</v>
      </c>
      <c r="U168" s="32">
        <f t="shared" si="355"/>
        <v>1044.2</v>
      </c>
      <c r="V168" s="32">
        <f t="shared" si="355"/>
        <v>1169</v>
      </c>
      <c r="W168" s="32">
        <f t="shared" si="355"/>
        <v>892.80000000000007</v>
      </c>
      <c r="X168" s="32">
        <f t="shared" si="355"/>
        <v>721</v>
      </c>
      <c r="Y168" s="32">
        <f t="shared" si="355"/>
        <v>607.20000000000005</v>
      </c>
      <c r="Z168" s="32">
        <f t="shared" si="355"/>
        <v>435.40000000000003</v>
      </c>
      <c r="AA168" s="32">
        <f t="shared" si="355"/>
        <v>418.6</v>
      </c>
      <c r="AB168" s="32">
        <f t="shared" si="355"/>
        <v>413.6</v>
      </c>
      <c r="AC168" s="32">
        <f t="shared" si="355"/>
        <v>434.6</v>
      </c>
      <c r="AD168" s="32">
        <f t="shared" si="355"/>
        <v>308.8</v>
      </c>
      <c r="AE168" s="32">
        <f t="shared" si="355"/>
        <v>345.8</v>
      </c>
      <c r="AF168" s="32">
        <f t="shared" si="355"/>
        <v>270.60000000000002</v>
      </c>
      <c r="AG168" s="32">
        <f t="shared" si="355"/>
        <v>11.200000000000001</v>
      </c>
      <c r="AH168" s="32">
        <f t="shared" si="355"/>
        <v>14.600000000000001</v>
      </c>
      <c r="AI168" s="32">
        <f t="shared" si="355"/>
        <v>14.8</v>
      </c>
      <c r="AJ168" s="32">
        <f t="shared" si="355"/>
        <v>19.600000000000001</v>
      </c>
      <c r="AK168" s="32">
        <f t="shared" si="355"/>
        <v>24</v>
      </c>
      <c r="AL168" s="32">
        <f t="shared" si="355"/>
        <v>36.800000000000004</v>
      </c>
      <c r="AM168" s="32">
        <f t="shared" si="355"/>
        <v>42</v>
      </c>
      <c r="AN168" s="32">
        <f t="shared" si="355"/>
        <v>41.6</v>
      </c>
      <c r="AO168" s="32">
        <f t="shared" si="355"/>
        <v>51.400000000000006</v>
      </c>
      <c r="AP168" s="32">
        <f t="shared" si="355"/>
        <v>52.400000000000006</v>
      </c>
      <c r="AQ168" s="32">
        <f t="shared" si="355"/>
        <v>65.2</v>
      </c>
      <c r="AR168" s="32">
        <f t="shared" si="355"/>
        <v>111</v>
      </c>
      <c r="AS168" s="32">
        <f t="shared" si="355"/>
        <v>115</v>
      </c>
      <c r="AT168" s="32">
        <f t="shared" si="355"/>
        <v>117</v>
      </c>
      <c r="AU168" s="32">
        <f t="shared" si="355"/>
        <v>113.60000000000001</v>
      </c>
      <c r="AV168" s="32">
        <f t="shared" si="355"/>
        <v>132.80000000000001</v>
      </c>
      <c r="AW168" s="50">
        <f t="shared" si="355"/>
        <v>144.6</v>
      </c>
    </row>
    <row r="169" spans="1:70" x14ac:dyDescent="0.2">
      <c r="A169" s="281"/>
      <c r="B169" s="49" t="s">
        <v>168</v>
      </c>
      <c r="C169" s="32">
        <f>(C165*C167)</f>
        <v>0</v>
      </c>
      <c r="D169" s="32">
        <f t="shared" ref="D169:AW169" si="356">(D165*D167)</f>
        <v>0</v>
      </c>
      <c r="E169" s="32">
        <f t="shared" si="356"/>
        <v>0</v>
      </c>
      <c r="F169" s="32">
        <f t="shared" si="356"/>
        <v>0</v>
      </c>
      <c r="G169" s="32">
        <f t="shared" si="356"/>
        <v>0</v>
      </c>
      <c r="H169" s="32">
        <f t="shared" si="356"/>
        <v>0</v>
      </c>
      <c r="I169" s="32">
        <f t="shared" si="356"/>
        <v>0</v>
      </c>
      <c r="J169" s="32">
        <f t="shared" si="356"/>
        <v>0</v>
      </c>
      <c r="K169" s="32">
        <f t="shared" si="356"/>
        <v>0</v>
      </c>
      <c r="L169" s="32">
        <f t="shared" si="356"/>
        <v>0</v>
      </c>
      <c r="M169" s="32">
        <f t="shared" si="356"/>
        <v>0</v>
      </c>
      <c r="N169" s="32">
        <f t="shared" si="356"/>
        <v>0</v>
      </c>
      <c r="O169" s="32">
        <f t="shared" si="356"/>
        <v>0</v>
      </c>
      <c r="P169" s="32">
        <f t="shared" si="356"/>
        <v>0</v>
      </c>
      <c r="Q169" s="32">
        <f t="shared" si="356"/>
        <v>0</v>
      </c>
      <c r="R169" s="32">
        <f t="shared" si="356"/>
        <v>0</v>
      </c>
      <c r="S169" s="32">
        <f t="shared" si="356"/>
        <v>0</v>
      </c>
      <c r="T169" s="32">
        <f t="shared" si="356"/>
        <v>0</v>
      </c>
      <c r="U169" s="32">
        <f t="shared" si="356"/>
        <v>0</v>
      </c>
      <c r="V169" s="32">
        <f t="shared" si="356"/>
        <v>0</v>
      </c>
      <c r="W169" s="32">
        <f t="shared" si="356"/>
        <v>0</v>
      </c>
      <c r="X169" s="32">
        <f t="shared" si="356"/>
        <v>0</v>
      </c>
      <c r="Y169" s="32">
        <f t="shared" si="356"/>
        <v>0</v>
      </c>
      <c r="Z169" s="32">
        <f t="shared" si="356"/>
        <v>0</v>
      </c>
      <c r="AA169" s="32">
        <f t="shared" si="356"/>
        <v>0</v>
      </c>
      <c r="AB169" s="32">
        <f t="shared" si="356"/>
        <v>0</v>
      </c>
      <c r="AC169" s="32">
        <f t="shared" si="356"/>
        <v>0</v>
      </c>
      <c r="AD169" s="32">
        <f t="shared" si="356"/>
        <v>0</v>
      </c>
      <c r="AE169" s="32">
        <f t="shared" si="356"/>
        <v>0</v>
      </c>
      <c r="AF169" s="32">
        <f t="shared" si="356"/>
        <v>500.25</v>
      </c>
      <c r="AG169" s="32">
        <f t="shared" si="356"/>
        <v>1181.25</v>
      </c>
      <c r="AH169" s="32">
        <f t="shared" si="356"/>
        <v>1027.5</v>
      </c>
      <c r="AI169" s="32">
        <f t="shared" si="356"/>
        <v>1140.75</v>
      </c>
      <c r="AJ169" s="32">
        <f t="shared" si="356"/>
        <v>1536.75</v>
      </c>
      <c r="AK169" s="32">
        <f t="shared" si="356"/>
        <v>2178</v>
      </c>
      <c r="AL169" s="32">
        <f t="shared" si="356"/>
        <v>2625.75</v>
      </c>
      <c r="AM169" s="32">
        <f t="shared" si="356"/>
        <v>3918</v>
      </c>
      <c r="AN169" s="32">
        <f t="shared" si="356"/>
        <v>4776</v>
      </c>
      <c r="AO169" s="32">
        <f t="shared" si="356"/>
        <v>5916.75</v>
      </c>
      <c r="AP169" s="32">
        <f t="shared" si="356"/>
        <v>5848.5</v>
      </c>
      <c r="AQ169" s="32">
        <f t="shared" si="356"/>
        <v>6101.25</v>
      </c>
      <c r="AR169" s="32">
        <f t="shared" si="356"/>
        <v>7937.25</v>
      </c>
      <c r="AS169" s="32">
        <f t="shared" si="356"/>
        <v>9402</v>
      </c>
      <c r="AT169" s="32">
        <f t="shared" si="356"/>
        <v>10291.5</v>
      </c>
      <c r="AU169" s="32">
        <f t="shared" si="356"/>
        <v>9840.75</v>
      </c>
      <c r="AV169" s="32">
        <f t="shared" si="356"/>
        <v>9264</v>
      </c>
      <c r="AW169" s="50">
        <f t="shared" si="356"/>
        <v>7228.5</v>
      </c>
      <c r="AX169" s="44"/>
    </row>
    <row r="170" spans="1:70" x14ac:dyDescent="0.2">
      <c r="A170" s="281"/>
      <c r="B170" s="49" t="s">
        <v>53</v>
      </c>
      <c r="C170" s="51">
        <v>89</v>
      </c>
      <c r="D170" s="51">
        <v>107</v>
      </c>
      <c r="E170" s="51">
        <v>150</v>
      </c>
      <c r="F170" s="51">
        <v>137</v>
      </c>
      <c r="G170" s="51">
        <v>129</v>
      </c>
      <c r="H170" s="51">
        <v>201</v>
      </c>
      <c r="I170" s="51">
        <v>246</v>
      </c>
      <c r="J170" s="51">
        <v>231</v>
      </c>
      <c r="K170" s="51">
        <v>143</v>
      </c>
      <c r="L170" s="51">
        <v>87</v>
      </c>
      <c r="M170" s="51">
        <v>97</v>
      </c>
      <c r="N170" s="51">
        <v>102</v>
      </c>
      <c r="O170" s="51">
        <v>89</v>
      </c>
      <c r="P170" s="51">
        <v>137</v>
      </c>
      <c r="Q170" s="51">
        <v>233</v>
      </c>
      <c r="R170" s="51">
        <v>340</v>
      </c>
      <c r="S170" s="51">
        <v>225</v>
      </c>
      <c r="T170" s="51">
        <v>278</v>
      </c>
      <c r="U170" s="51">
        <v>189</v>
      </c>
      <c r="V170" s="51">
        <v>153</v>
      </c>
      <c r="W170" s="51">
        <v>87</v>
      </c>
      <c r="X170" s="51">
        <v>78</v>
      </c>
      <c r="Y170" s="51">
        <v>73</v>
      </c>
      <c r="Z170" s="51">
        <v>84</v>
      </c>
      <c r="AA170" s="51">
        <v>55</v>
      </c>
      <c r="AB170" s="51">
        <v>52</v>
      </c>
      <c r="AC170" s="51">
        <v>54</v>
      </c>
      <c r="AD170" s="51">
        <v>47</v>
      </c>
      <c r="AE170" s="51">
        <v>36</v>
      </c>
      <c r="AF170" s="51">
        <v>38</v>
      </c>
      <c r="AG170" s="51">
        <v>3</v>
      </c>
      <c r="AH170" s="51">
        <v>15</v>
      </c>
      <c r="AI170" s="51">
        <v>6</v>
      </c>
      <c r="AJ170" s="51">
        <v>3</v>
      </c>
      <c r="AK170" s="31">
        <v>6</v>
      </c>
      <c r="AL170" s="31">
        <v>6</v>
      </c>
      <c r="AM170" s="31">
        <v>9</v>
      </c>
      <c r="AN170" s="31">
        <v>14</v>
      </c>
      <c r="AO170" s="31">
        <v>6</v>
      </c>
      <c r="AP170" s="31">
        <v>9</v>
      </c>
      <c r="AQ170" s="31">
        <v>11</v>
      </c>
      <c r="AR170" s="31">
        <v>39</v>
      </c>
      <c r="AS170" s="31">
        <v>73</v>
      </c>
      <c r="AT170" s="31">
        <v>257</v>
      </c>
      <c r="AU170" s="31">
        <v>400</v>
      </c>
      <c r="AV170" s="164">
        <v>571</v>
      </c>
      <c r="AW170" s="103">
        <v>629</v>
      </c>
      <c r="AX170" s="277"/>
    </row>
    <row r="171" spans="1:70" x14ac:dyDescent="0.2">
      <c r="A171" s="281"/>
      <c r="B171" s="49" t="s">
        <v>54</v>
      </c>
      <c r="C171" s="29">
        <v>0</v>
      </c>
      <c r="D171" s="29">
        <v>0</v>
      </c>
      <c r="E171" s="29">
        <v>0</v>
      </c>
      <c r="F171" s="29">
        <v>0</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51">
        <v>1</v>
      </c>
      <c r="AG171" s="51">
        <v>12</v>
      </c>
      <c r="AH171" s="51">
        <v>15</v>
      </c>
      <c r="AI171" s="51">
        <v>28</v>
      </c>
      <c r="AJ171" s="51">
        <v>18</v>
      </c>
      <c r="AK171" s="31">
        <v>34</v>
      </c>
      <c r="AL171" s="31">
        <v>18</v>
      </c>
      <c r="AM171" s="31">
        <v>23</v>
      </c>
      <c r="AN171" s="31">
        <v>27</v>
      </c>
      <c r="AO171" s="31">
        <v>38</v>
      </c>
      <c r="AP171" s="31">
        <v>43</v>
      </c>
      <c r="AQ171" s="31">
        <v>42</v>
      </c>
      <c r="AR171" s="31">
        <v>28</v>
      </c>
      <c r="AS171" s="31">
        <v>40</v>
      </c>
      <c r="AT171" s="31">
        <v>35</v>
      </c>
      <c r="AU171" s="31">
        <v>30</v>
      </c>
      <c r="AV171" s="164">
        <v>38</v>
      </c>
      <c r="AW171" s="103">
        <v>21</v>
      </c>
      <c r="AX171" s="44"/>
      <c r="BP171" s="127">
        <f>SUM(BP2:BP166)</f>
        <v>0</v>
      </c>
    </row>
    <row r="172" spans="1:70" x14ac:dyDescent="0.2">
      <c r="A172" s="281"/>
      <c r="B172" s="49" t="s">
        <v>173</v>
      </c>
      <c r="C172" s="152">
        <f t="shared" ref="C172:AW172" si="357">$D$16</f>
        <v>0.2</v>
      </c>
      <c r="D172" s="152">
        <f t="shared" si="357"/>
        <v>0.2</v>
      </c>
      <c r="E172" s="152">
        <f t="shared" si="357"/>
        <v>0.2</v>
      </c>
      <c r="F172" s="152">
        <f t="shared" si="357"/>
        <v>0.2</v>
      </c>
      <c r="G172" s="152">
        <f t="shared" si="357"/>
        <v>0.2</v>
      </c>
      <c r="H172" s="152">
        <f t="shared" si="357"/>
        <v>0.2</v>
      </c>
      <c r="I172" s="152">
        <f t="shared" si="357"/>
        <v>0.2</v>
      </c>
      <c r="J172" s="152">
        <f t="shared" si="357"/>
        <v>0.2</v>
      </c>
      <c r="K172" s="152">
        <f t="shared" si="357"/>
        <v>0.2</v>
      </c>
      <c r="L172" s="152">
        <f t="shared" si="357"/>
        <v>0.2</v>
      </c>
      <c r="M172" s="152">
        <f t="shared" si="357"/>
        <v>0.2</v>
      </c>
      <c r="N172" s="152">
        <f t="shared" si="357"/>
        <v>0.2</v>
      </c>
      <c r="O172" s="152">
        <f t="shared" si="357"/>
        <v>0.2</v>
      </c>
      <c r="P172" s="152">
        <f t="shared" si="357"/>
        <v>0.2</v>
      </c>
      <c r="Q172" s="152">
        <f t="shared" si="357"/>
        <v>0.2</v>
      </c>
      <c r="R172" s="152">
        <f t="shared" si="357"/>
        <v>0.2</v>
      </c>
      <c r="S172" s="152">
        <f t="shared" si="357"/>
        <v>0.2</v>
      </c>
      <c r="T172" s="152">
        <f t="shared" si="357"/>
        <v>0.2</v>
      </c>
      <c r="U172" s="152">
        <f t="shared" si="357"/>
        <v>0.2</v>
      </c>
      <c r="V172" s="152">
        <f t="shared" si="357"/>
        <v>0.2</v>
      </c>
      <c r="W172" s="152">
        <f t="shared" si="357"/>
        <v>0.2</v>
      </c>
      <c r="X172" s="152">
        <f t="shared" si="357"/>
        <v>0.2</v>
      </c>
      <c r="Y172" s="152">
        <f t="shared" si="357"/>
        <v>0.2</v>
      </c>
      <c r="Z172" s="152">
        <f t="shared" si="357"/>
        <v>0.2</v>
      </c>
      <c r="AA172" s="152">
        <f t="shared" si="357"/>
        <v>0.2</v>
      </c>
      <c r="AB172" s="152">
        <f t="shared" si="357"/>
        <v>0.2</v>
      </c>
      <c r="AC172" s="152">
        <f t="shared" si="357"/>
        <v>0.2</v>
      </c>
      <c r="AD172" s="152">
        <f t="shared" si="357"/>
        <v>0.2</v>
      </c>
      <c r="AE172" s="152">
        <f t="shared" si="357"/>
        <v>0.2</v>
      </c>
      <c r="AF172" s="152">
        <f t="shared" si="357"/>
        <v>0.2</v>
      </c>
      <c r="AG172" s="152">
        <f t="shared" si="357"/>
        <v>0.2</v>
      </c>
      <c r="AH172" s="152">
        <f t="shared" si="357"/>
        <v>0.2</v>
      </c>
      <c r="AI172" s="152">
        <f t="shared" si="357"/>
        <v>0.2</v>
      </c>
      <c r="AJ172" s="152">
        <f t="shared" si="357"/>
        <v>0.2</v>
      </c>
      <c r="AK172" s="152">
        <f t="shared" si="357"/>
        <v>0.2</v>
      </c>
      <c r="AL172" s="152">
        <f t="shared" si="357"/>
        <v>0.2</v>
      </c>
      <c r="AM172" s="152">
        <f t="shared" si="357"/>
        <v>0.2</v>
      </c>
      <c r="AN172" s="152">
        <f t="shared" si="357"/>
        <v>0.2</v>
      </c>
      <c r="AO172" s="152">
        <f t="shared" si="357"/>
        <v>0.2</v>
      </c>
      <c r="AP172" s="152">
        <f t="shared" si="357"/>
        <v>0.2</v>
      </c>
      <c r="AQ172" s="152">
        <f t="shared" si="357"/>
        <v>0.2</v>
      </c>
      <c r="AR172" s="152">
        <f t="shared" si="357"/>
        <v>0.2</v>
      </c>
      <c r="AS172" s="152">
        <f t="shared" si="357"/>
        <v>0.2</v>
      </c>
      <c r="AT172" s="152">
        <f t="shared" si="357"/>
        <v>0.2</v>
      </c>
      <c r="AU172" s="152">
        <f t="shared" si="357"/>
        <v>0.2</v>
      </c>
      <c r="AV172" s="152">
        <f t="shared" si="357"/>
        <v>0.2</v>
      </c>
      <c r="AW172" s="153">
        <f t="shared" si="357"/>
        <v>0.2</v>
      </c>
    </row>
    <row r="173" spans="1:70" x14ac:dyDescent="0.2">
      <c r="A173" s="281"/>
      <c r="B173" s="49" t="s">
        <v>174</v>
      </c>
      <c r="C173" s="133">
        <f>C170*C172</f>
        <v>17.8</v>
      </c>
      <c r="D173" s="133">
        <f t="shared" ref="D173:AW173" si="358">D170*D172</f>
        <v>21.400000000000002</v>
      </c>
      <c r="E173" s="133">
        <f t="shared" si="358"/>
        <v>30</v>
      </c>
      <c r="F173" s="133">
        <f t="shared" si="358"/>
        <v>27.400000000000002</v>
      </c>
      <c r="G173" s="133">
        <f t="shared" si="358"/>
        <v>25.8</v>
      </c>
      <c r="H173" s="133">
        <f t="shared" si="358"/>
        <v>40.200000000000003</v>
      </c>
      <c r="I173" s="133">
        <f t="shared" si="358"/>
        <v>49.2</v>
      </c>
      <c r="J173" s="133">
        <f t="shared" si="358"/>
        <v>46.2</v>
      </c>
      <c r="K173" s="133">
        <f t="shared" si="358"/>
        <v>28.6</v>
      </c>
      <c r="L173" s="133">
        <f t="shared" si="358"/>
        <v>17.400000000000002</v>
      </c>
      <c r="M173" s="133">
        <f t="shared" si="358"/>
        <v>19.400000000000002</v>
      </c>
      <c r="N173" s="133">
        <f t="shared" si="358"/>
        <v>20.400000000000002</v>
      </c>
      <c r="O173" s="133">
        <f t="shared" si="358"/>
        <v>17.8</v>
      </c>
      <c r="P173" s="133">
        <f t="shared" si="358"/>
        <v>27.400000000000002</v>
      </c>
      <c r="Q173" s="133">
        <f t="shared" si="358"/>
        <v>46.6</v>
      </c>
      <c r="R173" s="133">
        <f t="shared" si="358"/>
        <v>68</v>
      </c>
      <c r="S173" s="133">
        <f t="shared" si="358"/>
        <v>45</v>
      </c>
      <c r="T173" s="133">
        <f t="shared" si="358"/>
        <v>55.6</v>
      </c>
      <c r="U173" s="133">
        <f t="shared" si="358"/>
        <v>37.800000000000004</v>
      </c>
      <c r="V173" s="133">
        <f t="shared" si="358"/>
        <v>30.6</v>
      </c>
      <c r="W173" s="133">
        <f t="shared" si="358"/>
        <v>17.400000000000002</v>
      </c>
      <c r="X173" s="133">
        <f t="shared" si="358"/>
        <v>15.600000000000001</v>
      </c>
      <c r="Y173" s="133">
        <f t="shared" si="358"/>
        <v>14.600000000000001</v>
      </c>
      <c r="Z173" s="133">
        <f t="shared" si="358"/>
        <v>16.8</v>
      </c>
      <c r="AA173" s="133">
        <f t="shared" si="358"/>
        <v>11</v>
      </c>
      <c r="AB173" s="133">
        <f t="shared" si="358"/>
        <v>10.4</v>
      </c>
      <c r="AC173" s="133">
        <f t="shared" si="358"/>
        <v>10.8</v>
      </c>
      <c r="AD173" s="133">
        <f t="shared" si="358"/>
        <v>9.4</v>
      </c>
      <c r="AE173" s="133">
        <f t="shared" si="358"/>
        <v>7.2</v>
      </c>
      <c r="AF173" s="133">
        <f t="shared" si="358"/>
        <v>7.6000000000000005</v>
      </c>
      <c r="AG173" s="133">
        <f t="shared" si="358"/>
        <v>0.60000000000000009</v>
      </c>
      <c r="AH173" s="133">
        <f t="shared" si="358"/>
        <v>3</v>
      </c>
      <c r="AI173" s="133">
        <f t="shared" si="358"/>
        <v>1.2000000000000002</v>
      </c>
      <c r="AJ173" s="133">
        <f t="shared" si="358"/>
        <v>0.60000000000000009</v>
      </c>
      <c r="AK173" s="133">
        <f t="shared" si="358"/>
        <v>1.2000000000000002</v>
      </c>
      <c r="AL173" s="133">
        <f t="shared" si="358"/>
        <v>1.2000000000000002</v>
      </c>
      <c r="AM173" s="133">
        <f t="shared" si="358"/>
        <v>1.8</v>
      </c>
      <c r="AN173" s="133">
        <f t="shared" si="358"/>
        <v>2.8000000000000003</v>
      </c>
      <c r="AO173" s="133">
        <f t="shared" si="358"/>
        <v>1.2000000000000002</v>
      </c>
      <c r="AP173" s="133">
        <f t="shared" si="358"/>
        <v>1.8</v>
      </c>
      <c r="AQ173" s="133">
        <f t="shared" si="358"/>
        <v>2.2000000000000002</v>
      </c>
      <c r="AR173" s="133">
        <f t="shared" si="358"/>
        <v>7.8000000000000007</v>
      </c>
      <c r="AS173" s="133">
        <f t="shared" si="358"/>
        <v>14.600000000000001</v>
      </c>
      <c r="AT173" s="133">
        <f t="shared" si="358"/>
        <v>51.400000000000006</v>
      </c>
      <c r="AU173" s="133">
        <f t="shared" si="358"/>
        <v>80</v>
      </c>
      <c r="AV173" s="133">
        <f t="shared" si="358"/>
        <v>114.2</v>
      </c>
      <c r="AW173" s="134">
        <f t="shared" si="358"/>
        <v>125.80000000000001</v>
      </c>
    </row>
    <row r="174" spans="1:70" x14ac:dyDescent="0.2">
      <c r="A174" s="281"/>
      <c r="B174" s="49" t="s">
        <v>169</v>
      </c>
      <c r="C174" s="152">
        <f>$D$17</f>
        <v>0.5</v>
      </c>
      <c r="D174" s="152">
        <f t="shared" ref="D174:AW174" si="359">$D$17</f>
        <v>0.5</v>
      </c>
      <c r="E174" s="152">
        <f t="shared" si="359"/>
        <v>0.5</v>
      </c>
      <c r="F174" s="152">
        <f t="shared" si="359"/>
        <v>0.5</v>
      </c>
      <c r="G174" s="152">
        <f t="shared" si="359"/>
        <v>0.5</v>
      </c>
      <c r="H174" s="152">
        <f t="shared" si="359"/>
        <v>0.5</v>
      </c>
      <c r="I174" s="152">
        <f t="shared" si="359"/>
        <v>0.5</v>
      </c>
      <c r="J174" s="152">
        <f t="shared" si="359"/>
        <v>0.5</v>
      </c>
      <c r="K174" s="152">
        <f t="shared" si="359"/>
        <v>0.5</v>
      </c>
      <c r="L174" s="152">
        <f t="shared" si="359"/>
        <v>0.5</v>
      </c>
      <c r="M174" s="152">
        <f t="shared" si="359"/>
        <v>0.5</v>
      </c>
      <c r="N174" s="152">
        <f t="shared" si="359"/>
        <v>0.5</v>
      </c>
      <c r="O174" s="152">
        <f t="shared" si="359"/>
        <v>0.5</v>
      </c>
      <c r="P174" s="152">
        <f t="shared" si="359"/>
        <v>0.5</v>
      </c>
      <c r="Q174" s="152">
        <f t="shared" si="359"/>
        <v>0.5</v>
      </c>
      <c r="R174" s="152">
        <f t="shared" si="359"/>
        <v>0.5</v>
      </c>
      <c r="S174" s="152">
        <f t="shared" si="359"/>
        <v>0.5</v>
      </c>
      <c r="T174" s="152">
        <f t="shared" si="359"/>
        <v>0.5</v>
      </c>
      <c r="U174" s="152">
        <f t="shared" si="359"/>
        <v>0.5</v>
      </c>
      <c r="V174" s="152">
        <f t="shared" si="359"/>
        <v>0.5</v>
      </c>
      <c r="W174" s="152">
        <f t="shared" si="359"/>
        <v>0.5</v>
      </c>
      <c r="X174" s="152">
        <f t="shared" si="359"/>
        <v>0.5</v>
      </c>
      <c r="Y174" s="152">
        <f t="shared" si="359"/>
        <v>0.5</v>
      </c>
      <c r="Z174" s="152">
        <f t="shared" si="359"/>
        <v>0.5</v>
      </c>
      <c r="AA174" s="152">
        <f t="shared" si="359"/>
        <v>0.5</v>
      </c>
      <c r="AB174" s="152">
        <f t="shared" si="359"/>
        <v>0.5</v>
      </c>
      <c r="AC174" s="152">
        <f t="shared" si="359"/>
        <v>0.5</v>
      </c>
      <c r="AD174" s="152">
        <f t="shared" si="359"/>
        <v>0.5</v>
      </c>
      <c r="AE174" s="152">
        <f t="shared" si="359"/>
        <v>0.5</v>
      </c>
      <c r="AF174" s="152">
        <f t="shared" si="359"/>
        <v>0.5</v>
      </c>
      <c r="AG174" s="152">
        <f t="shared" si="359"/>
        <v>0.5</v>
      </c>
      <c r="AH174" s="152">
        <f t="shared" si="359"/>
        <v>0.5</v>
      </c>
      <c r="AI174" s="152">
        <f t="shared" si="359"/>
        <v>0.5</v>
      </c>
      <c r="AJ174" s="152">
        <f t="shared" si="359"/>
        <v>0.5</v>
      </c>
      <c r="AK174" s="152">
        <f t="shared" si="359"/>
        <v>0.5</v>
      </c>
      <c r="AL174" s="152">
        <f t="shared" si="359"/>
        <v>0.5</v>
      </c>
      <c r="AM174" s="152">
        <f t="shared" si="359"/>
        <v>0.5</v>
      </c>
      <c r="AN174" s="152">
        <f t="shared" si="359"/>
        <v>0.5</v>
      </c>
      <c r="AO174" s="152">
        <f t="shared" si="359"/>
        <v>0.5</v>
      </c>
      <c r="AP174" s="152">
        <f t="shared" si="359"/>
        <v>0.5</v>
      </c>
      <c r="AQ174" s="152">
        <f t="shared" si="359"/>
        <v>0.5</v>
      </c>
      <c r="AR174" s="152">
        <f t="shared" si="359"/>
        <v>0.5</v>
      </c>
      <c r="AS174" s="152">
        <f t="shared" si="359"/>
        <v>0.5</v>
      </c>
      <c r="AT174" s="152">
        <f t="shared" si="359"/>
        <v>0.5</v>
      </c>
      <c r="AU174" s="152">
        <f t="shared" si="359"/>
        <v>0.5</v>
      </c>
      <c r="AV174" s="152">
        <f t="shared" si="359"/>
        <v>0.5</v>
      </c>
      <c r="AW174" s="153">
        <f t="shared" si="359"/>
        <v>0.5</v>
      </c>
    </row>
    <row r="175" spans="1:70" x14ac:dyDescent="0.2">
      <c r="A175" s="281"/>
      <c r="B175" s="49" t="s">
        <v>172</v>
      </c>
      <c r="C175" s="133">
        <f>C171*C174</f>
        <v>0</v>
      </c>
      <c r="D175" s="133">
        <f t="shared" ref="D175:AW175" si="360">D171*D174</f>
        <v>0</v>
      </c>
      <c r="E175" s="133">
        <f t="shared" si="360"/>
        <v>0</v>
      </c>
      <c r="F175" s="133">
        <f t="shared" si="360"/>
        <v>0</v>
      </c>
      <c r="G175" s="133">
        <f t="shared" si="360"/>
        <v>0</v>
      </c>
      <c r="H175" s="133">
        <f t="shared" si="360"/>
        <v>0</v>
      </c>
      <c r="I175" s="133">
        <f t="shared" si="360"/>
        <v>0</v>
      </c>
      <c r="J175" s="133">
        <f t="shared" si="360"/>
        <v>0</v>
      </c>
      <c r="K175" s="133">
        <f t="shared" si="360"/>
        <v>0</v>
      </c>
      <c r="L175" s="133">
        <f t="shared" si="360"/>
        <v>0</v>
      </c>
      <c r="M175" s="133">
        <f t="shared" si="360"/>
        <v>0</v>
      </c>
      <c r="N175" s="133">
        <f t="shared" si="360"/>
        <v>0</v>
      </c>
      <c r="O175" s="133">
        <f t="shared" si="360"/>
        <v>0</v>
      </c>
      <c r="P175" s="133">
        <f t="shared" si="360"/>
        <v>0</v>
      </c>
      <c r="Q175" s="133">
        <f t="shared" si="360"/>
        <v>0</v>
      </c>
      <c r="R175" s="133">
        <f t="shared" si="360"/>
        <v>0</v>
      </c>
      <c r="S175" s="133">
        <f t="shared" si="360"/>
        <v>0</v>
      </c>
      <c r="T175" s="133">
        <f t="shared" si="360"/>
        <v>0</v>
      </c>
      <c r="U175" s="133">
        <f t="shared" si="360"/>
        <v>0</v>
      </c>
      <c r="V175" s="133">
        <f t="shared" si="360"/>
        <v>0</v>
      </c>
      <c r="W175" s="133">
        <f t="shared" si="360"/>
        <v>0</v>
      </c>
      <c r="X175" s="133">
        <f t="shared" si="360"/>
        <v>0</v>
      </c>
      <c r="Y175" s="133">
        <f t="shared" si="360"/>
        <v>0</v>
      </c>
      <c r="Z175" s="133">
        <f t="shared" si="360"/>
        <v>0</v>
      </c>
      <c r="AA175" s="133">
        <f t="shared" si="360"/>
        <v>0</v>
      </c>
      <c r="AB175" s="133">
        <f t="shared" si="360"/>
        <v>0</v>
      </c>
      <c r="AC175" s="133">
        <f t="shared" si="360"/>
        <v>0</v>
      </c>
      <c r="AD175" s="133">
        <f t="shared" si="360"/>
        <v>0</v>
      </c>
      <c r="AE175" s="133">
        <f t="shared" si="360"/>
        <v>0</v>
      </c>
      <c r="AF175" s="133">
        <f t="shared" si="360"/>
        <v>0.5</v>
      </c>
      <c r="AG175" s="133">
        <f t="shared" si="360"/>
        <v>6</v>
      </c>
      <c r="AH175" s="133">
        <f t="shared" si="360"/>
        <v>7.5</v>
      </c>
      <c r="AI175" s="133">
        <f t="shared" si="360"/>
        <v>14</v>
      </c>
      <c r="AJ175" s="133">
        <f t="shared" si="360"/>
        <v>9</v>
      </c>
      <c r="AK175" s="133">
        <f t="shared" si="360"/>
        <v>17</v>
      </c>
      <c r="AL175" s="133">
        <f t="shared" si="360"/>
        <v>9</v>
      </c>
      <c r="AM175" s="133">
        <f t="shared" si="360"/>
        <v>11.5</v>
      </c>
      <c r="AN175" s="133">
        <f t="shared" si="360"/>
        <v>13.5</v>
      </c>
      <c r="AO175" s="133">
        <f t="shared" si="360"/>
        <v>19</v>
      </c>
      <c r="AP175" s="133">
        <f t="shared" si="360"/>
        <v>21.5</v>
      </c>
      <c r="AQ175" s="133">
        <f t="shared" si="360"/>
        <v>21</v>
      </c>
      <c r="AR175" s="133">
        <f t="shared" si="360"/>
        <v>14</v>
      </c>
      <c r="AS175" s="133">
        <f t="shared" si="360"/>
        <v>20</v>
      </c>
      <c r="AT175" s="133">
        <f t="shared" si="360"/>
        <v>17.5</v>
      </c>
      <c r="AU175" s="133">
        <f t="shared" si="360"/>
        <v>15</v>
      </c>
      <c r="AV175" s="133">
        <f t="shared" si="360"/>
        <v>19</v>
      </c>
      <c r="AW175" s="134">
        <f t="shared" si="360"/>
        <v>10.5</v>
      </c>
    </row>
    <row r="176" spans="1:70" x14ac:dyDescent="0.2">
      <c r="A176" s="281"/>
      <c r="B176" s="49" t="s">
        <v>126</v>
      </c>
      <c r="C176" s="168">
        <f t="shared" ref="C176:AW176" si="361">$D$18</f>
        <v>0.35</v>
      </c>
      <c r="D176" s="168">
        <f t="shared" si="361"/>
        <v>0.35</v>
      </c>
      <c r="E176" s="168">
        <f t="shared" si="361"/>
        <v>0.35</v>
      </c>
      <c r="F176" s="168">
        <f t="shared" si="361"/>
        <v>0.35</v>
      </c>
      <c r="G176" s="168">
        <f t="shared" si="361"/>
        <v>0.35</v>
      </c>
      <c r="H176" s="168">
        <f t="shared" si="361"/>
        <v>0.35</v>
      </c>
      <c r="I176" s="168">
        <f t="shared" si="361"/>
        <v>0.35</v>
      </c>
      <c r="J176" s="168">
        <f t="shared" si="361"/>
        <v>0.35</v>
      </c>
      <c r="K176" s="168">
        <f t="shared" si="361"/>
        <v>0.35</v>
      </c>
      <c r="L176" s="168">
        <f t="shared" si="361"/>
        <v>0.35</v>
      </c>
      <c r="M176" s="168">
        <f t="shared" si="361"/>
        <v>0.35</v>
      </c>
      <c r="N176" s="168">
        <f t="shared" si="361"/>
        <v>0.35</v>
      </c>
      <c r="O176" s="168">
        <f t="shared" si="361"/>
        <v>0.35</v>
      </c>
      <c r="P176" s="168">
        <f t="shared" si="361"/>
        <v>0.35</v>
      </c>
      <c r="Q176" s="168">
        <f t="shared" si="361"/>
        <v>0.35</v>
      </c>
      <c r="R176" s="168">
        <f t="shared" si="361"/>
        <v>0.35</v>
      </c>
      <c r="S176" s="168">
        <f t="shared" si="361"/>
        <v>0.35</v>
      </c>
      <c r="T176" s="168">
        <f t="shared" si="361"/>
        <v>0.35</v>
      </c>
      <c r="U176" s="168">
        <f t="shared" si="361"/>
        <v>0.35</v>
      </c>
      <c r="V176" s="168">
        <f t="shared" si="361"/>
        <v>0.35</v>
      </c>
      <c r="W176" s="168">
        <f t="shared" si="361"/>
        <v>0.35</v>
      </c>
      <c r="X176" s="168">
        <f t="shared" si="361"/>
        <v>0.35</v>
      </c>
      <c r="Y176" s="168">
        <f t="shared" si="361"/>
        <v>0.35</v>
      </c>
      <c r="Z176" s="168">
        <f t="shared" si="361"/>
        <v>0.35</v>
      </c>
      <c r="AA176" s="168">
        <f t="shared" si="361"/>
        <v>0.35</v>
      </c>
      <c r="AB176" s="168">
        <f t="shared" si="361"/>
        <v>0.35</v>
      </c>
      <c r="AC176" s="168">
        <f t="shared" si="361"/>
        <v>0.35</v>
      </c>
      <c r="AD176" s="168">
        <f t="shared" si="361"/>
        <v>0.35</v>
      </c>
      <c r="AE176" s="168">
        <f t="shared" si="361"/>
        <v>0.35</v>
      </c>
      <c r="AF176" s="168">
        <f t="shared" si="361"/>
        <v>0.35</v>
      </c>
      <c r="AG176" s="168">
        <f t="shared" si="361"/>
        <v>0.35</v>
      </c>
      <c r="AH176" s="168">
        <f t="shared" si="361"/>
        <v>0.35</v>
      </c>
      <c r="AI176" s="168">
        <f t="shared" si="361"/>
        <v>0.35</v>
      </c>
      <c r="AJ176" s="168">
        <f t="shared" si="361"/>
        <v>0.35</v>
      </c>
      <c r="AK176" s="168">
        <f t="shared" si="361"/>
        <v>0.35</v>
      </c>
      <c r="AL176" s="168">
        <f t="shared" si="361"/>
        <v>0.35</v>
      </c>
      <c r="AM176" s="168">
        <f t="shared" si="361"/>
        <v>0.35</v>
      </c>
      <c r="AN176" s="168">
        <f t="shared" si="361"/>
        <v>0.35</v>
      </c>
      <c r="AO176" s="168">
        <f t="shared" si="361"/>
        <v>0.35</v>
      </c>
      <c r="AP176" s="168">
        <f t="shared" si="361"/>
        <v>0.35</v>
      </c>
      <c r="AQ176" s="168">
        <f t="shared" si="361"/>
        <v>0.35</v>
      </c>
      <c r="AR176" s="168">
        <f t="shared" si="361"/>
        <v>0.35</v>
      </c>
      <c r="AS176" s="168">
        <f t="shared" si="361"/>
        <v>0.35</v>
      </c>
      <c r="AT176" s="168">
        <f t="shared" si="361"/>
        <v>0.35</v>
      </c>
      <c r="AU176" s="168">
        <f t="shared" si="361"/>
        <v>0.35</v>
      </c>
      <c r="AV176" s="168">
        <f t="shared" si="361"/>
        <v>0.35</v>
      </c>
      <c r="AW176" s="169">
        <f t="shared" si="361"/>
        <v>0.35</v>
      </c>
    </row>
    <row r="177" spans="1:50" x14ac:dyDescent="0.2">
      <c r="A177" s="281"/>
      <c r="B177" s="49" t="s">
        <v>52</v>
      </c>
      <c r="C177" s="53">
        <f>C178/(1-C176)*C176</f>
        <v>666.40000000000009</v>
      </c>
      <c r="D177" s="53">
        <f>D178/(1-D176)*D176</f>
        <v>760.73846153846148</v>
      </c>
      <c r="E177" s="53">
        <f t="shared" ref="E177:AW177" si="362">E178/(1-E176)*E176</f>
        <v>712.92307692307691</v>
      </c>
      <c r="F177" s="53">
        <f t="shared" si="362"/>
        <v>605.23076923076917</v>
      </c>
      <c r="G177" s="53">
        <f t="shared" si="362"/>
        <v>660.36923076923074</v>
      </c>
      <c r="H177" s="53">
        <f t="shared" si="362"/>
        <v>1053.6615384615384</v>
      </c>
      <c r="I177" s="53">
        <f t="shared" si="362"/>
        <v>1222.5230769230768</v>
      </c>
      <c r="J177" s="53">
        <f t="shared" si="362"/>
        <v>1577.9076923076923</v>
      </c>
      <c r="K177" s="53">
        <f t="shared" si="362"/>
        <v>1266.0307692307692</v>
      </c>
      <c r="L177" s="53">
        <f t="shared" si="362"/>
        <v>1135.5076923076922</v>
      </c>
      <c r="M177" s="53">
        <f t="shared" si="362"/>
        <v>1251.8153846153843</v>
      </c>
      <c r="N177" s="53">
        <f t="shared" si="362"/>
        <v>1096.7384615384615</v>
      </c>
      <c r="O177" s="53">
        <f t="shared" si="362"/>
        <v>1253.1076923076921</v>
      </c>
      <c r="P177" s="53">
        <f t="shared" si="362"/>
        <v>1445.2307692307693</v>
      </c>
      <c r="Q177" s="53">
        <f t="shared" si="362"/>
        <v>1520.6153846153845</v>
      </c>
      <c r="R177" s="53">
        <f t="shared" si="362"/>
        <v>1176.8615384615382</v>
      </c>
      <c r="S177" s="53">
        <f t="shared" si="362"/>
        <v>1792.4307692307691</v>
      </c>
      <c r="T177" s="53">
        <f t="shared" si="362"/>
        <v>2260.6769230769223</v>
      </c>
      <c r="U177" s="53">
        <f t="shared" si="362"/>
        <v>2330.4615384615381</v>
      </c>
      <c r="V177" s="53">
        <f t="shared" si="362"/>
        <v>2583.7538461538456</v>
      </c>
      <c r="W177" s="53">
        <f t="shared" si="362"/>
        <v>1960.4307692307689</v>
      </c>
      <c r="X177" s="53">
        <f t="shared" si="362"/>
        <v>1586.5230769230768</v>
      </c>
      <c r="Y177" s="53">
        <f t="shared" si="362"/>
        <v>1339.2615384615385</v>
      </c>
      <c r="Z177" s="53">
        <f t="shared" si="362"/>
        <v>973.96923076923065</v>
      </c>
      <c r="AA177" s="53">
        <f t="shared" si="362"/>
        <v>925.29230769230765</v>
      </c>
      <c r="AB177" s="53">
        <f t="shared" si="362"/>
        <v>913.23076923076906</v>
      </c>
      <c r="AC177" s="53">
        <f t="shared" si="362"/>
        <v>959.32307692307688</v>
      </c>
      <c r="AD177" s="53">
        <f t="shared" si="362"/>
        <v>685.35384615384601</v>
      </c>
      <c r="AE177" s="53">
        <f t="shared" si="362"/>
        <v>760.30769230769226</v>
      </c>
      <c r="AF177" s="53">
        <f t="shared" si="362"/>
        <v>689.25769230769242</v>
      </c>
      <c r="AG177" s="53">
        <f t="shared" si="362"/>
        <v>240.66538461538457</v>
      </c>
      <c r="AH177" s="53">
        <f t="shared" si="362"/>
        <v>226.36923076923074</v>
      </c>
      <c r="AI177" s="53">
        <f t="shared" si="362"/>
        <v>246.74999999999997</v>
      </c>
      <c r="AJ177" s="53">
        <f t="shared" si="362"/>
        <v>324.18076923076922</v>
      </c>
      <c r="AK177" s="53">
        <f t="shared" si="362"/>
        <v>454.35384615384606</v>
      </c>
      <c r="AL177" s="53">
        <f t="shared" si="362"/>
        <v>557.98076923076917</v>
      </c>
      <c r="AM177" s="53">
        <f t="shared" si="362"/>
        <v>803.76153846153841</v>
      </c>
      <c r="AN177" s="53">
        <f t="shared" si="362"/>
        <v>960.13076923076926</v>
      </c>
      <c r="AO177" s="53">
        <f t="shared" si="362"/>
        <v>1185.5038461538461</v>
      </c>
      <c r="AP177" s="53">
        <f t="shared" si="362"/>
        <v>1178.0461538461536</v>
      </c>
      <c r="AQ177" s="53">
        <f t="shared" si="362"/>
        <v>1251.573076923077</v>
      </c>
      <c r="AR177" s="53">
        <f t="shared" si="362"/>
        <v>1688.05</v>
      </c>
      <c r="AS177" s="53">
        <f t="shared" si="362"/>
        <v>1977.4461538461535</v>
      </c>
      <c r="AT177" s="53">
        <f t="shared" si="362"/>
        <v>2219.3230769230768</v>
      </c>
      <c r="AU177" s="53">
        <f t="shared" si="362"/>
        <v>2191.35</v>
      </c>
      <c r="AV177" s="53">
        <f t="shared" si="362"/>
        <v>2205</v>
      </c>
      <c r="AW177" s="115">
        <f t="shared" si="362"/>
        <v>1885.476923076923</v>
      </c>
    </row>
    <row r="178" spans="1:50" ht="17" thickBot="1" x14ac:dyDescent="0.25">
      <c r="A178" s="282"/>
      <c r="B178" s="222" t="s">
        <v>189</v>
      </c>
      <c r="C178" s="137">
        <f>(C164-C168)+(C165-C169)+(C170-C173)+(C171-C175)</f>
        <v>1237.6000000000001</v>
      </c>
      <c r="D178" s="137">
        <f>(D164-D168)+(D165-D169)+(D170-D173)+(D171-D175)</f>
        <v>1412.8</v>
      </c>
      <c r="E178" s="137">
        <f t="shared" ref="E178:AW178" si="363">(E164-E168)+(E165-E169)+(E170-E173)+(E171-E175)</f>
        <v>1324</v>
      </c>
      <c r="F178" s="137">
        <f t="shared" si="363"/>
        <v>1124</v>
      </c>
      <c r="G178" s="137">
        <f t="shared" si="363"/>
        <v>1226.4000000000001</v>
      </c>
      <c r="H178" s="137">
        <f t="shared" si="363"/>
        <v>1956.8</v>
      </c>
      <c r="I178" s="137">
        <f t="shared" si="363"/>
        <v>2270.4</v>
      </c>
      <c r="J178" s="137">
        <f t="shared" si="363"/>
        <v>2930.4</v>
      </c>
      <c r="K178" s="137">
        <f t="shared" si="363"/>
        <v>2351.2000000000003</v>
      </c>
      <c r="L178" s="137">
        <f t="shared" si="363"/>
        <v>2108.8000000000002</v>
      </c>
      <c r="M178" s="137">
        <f t="shared" si="363"/>
        <v>2324.7999999999997</v>
      </c>
      <c r="N178" s="137">
        <f t="shared" si="363"/>
        <v>2036.8</v>
      </c>
      <c r="O178" s="137">
        <f t="shared" si="363"/>
        <v>2327.1999999999998</v>
      </c>
      <c r="P178" s="137">
        <f t="shared" si="363"/>
        <v>2684</v>
      </c>
      <c r="Q178" s="137">
        <f t="shared" si="363"/>
        <v>2824</v>
      </c>
      <c r="R178" s="137">
        <f t="shared" si="363"/>
        <v>2185.6</v>
      </c>
      <c r="S178" s="137">
        <f t="shared" si="363"/>
        <v>3328.8</v>
      </c>
      <c r="T178" s="137">
        <f t="shared" si="363"/>
        <v>4198.3999999999996</v>
      </c>
      <c r="U178" s="137">
        <f t="shared" si="363"/>
        <v>4328</v>
      </c>
      <c r="V178" s="137">
        <f t="shared" si="363"/>
        <v>4798.3999999999996</v>
      </c>
      <c r="W178" s="137">
        <f t="shared" si="363"/>
        <v>3640.7999999999997</v>
      </c>
      <c r="X178" s="137">
        <f t="shared" si="363"/>
        <v>2946.4</v>
      </c>
      <c r="Y178" s="137">
        <f t="shared" si="363"/>
        <v>2487.2000000000003</v>
      </c>
      <c r="Z178" s="137">
        <f t="shared" si="363"/>
        <v>1808.8</v>
      </c>
      <c r="AA178" s="137">
        <f t="shared" si="363"/>
        <v>1718.4</v>
      </c>
      <c r="AB178" s="137">
        <f t="shared" si="363"/>
        <v>1696</v>
      </c>
      <c r="AC178" s="137">
        <f t="shared" si="363"/>
        <v>1781.6000000000001</v>
      </c>
      <c r="AD178" s="137">
        <f t="shared" si="363"/>
        <v>1272.8</v>
      </c>
      <c r="AE178" s="137">
        <f t="shared" si="363"/>
        <v>1412</v>
      </c>
      <c r="AF178" s="137">
        <f t="shared" si="363"/>
        <v>1280.0500000000002</v>
      </c>
      <c r="AG178" s="137">
        <f t="shared" si="363"/>
        <v>446.95</v>
      </c>
      <c r="AH178" s="137">
        <f t="shared" si="363"/>
        <v>420.4</v>
      </c>
      <c r="AI178" s="137">
        <f t="shared" si="363"/>
        <v>458.25</v>
      </c>
      <c r="AJ178" s="137">
        <f t="shared" si="363"/>
        <v>602.04999999999995</v>
      </c>
      <c r="AK178" s="137">
        <f t="shared" si="363"/>
        <v>843.8</v>
      </c>
      <c r="AL178" s="137">
        <f t="shared" si="363"/>
        <v>1036.25</v>
      </c>
      <c r="AM178" s="137">
        <f t="shared" si="363"/>
        <v>1492.7</v>
      </c>
      <c r="AN178" s="137">
        <f t="shared" si="363"/>
        <v>1783.1000000000001</v>
      </c>
      <c r="AO178" s="137">
        <f t="shared" si="363"/>
        <v>2201.65</v>
      </c>
      <c r="AP178" s="137">
        <f t="shared" si="363"/>
        <v>2187.7999999999997</v>
      </c>
      <c r="AQ178" s="137">
        <f t="shared" si="363"/>
        <v>2324.3500000000004</v>
      </c>
      <c r="AR178" s="137">
        <f t="shared" si="363"/>
        <v>3134.95</v>
      </c>
      <c r="AS178" s="137">
        <f t="shared" si="363"/>
        <v>3672.4</v>
      </c>
      <c r="AT178" s="137">
        <f t="shared" si="363"/>
        <v>4121.6000000000004</v>
      </c>
      <c r="AU178" s="137">
        <f t="shared" si="363"/>
        <v>4069.65</v>
      </c>
      <c r="AV178" s="137">
        <f t="shared" si="363"/>
        <v>4095</v>
      </c>
      <c r="AW178" s="138">
        <f t="shared" si="363"/>
        <v>3501.6</v>
      </c>
      <c r="AX178" s="44"/>
    </row>
    <row r="179" spans="1:50" ht="17" thickBot="1" x14ac:dyDescent="0.25">
      <c r="A179" s="235" t="s">
        <v>187</v>
      </c>
      <c r="B179" s="229" t="s">
        <v>66</v>
      </c>
      <c r="C179" s="140">
        <f>C156+C163+C177+C178</f>
        <v>4314</v>
      </c>
      <c r="D179" s="140">
        <f>D156+D163+D177+D178</f>
        <v>5604.5384615384619</v>
      </c>
      <c r="E179" s="140">
        <f t="shared" ref="E179:AW179" si="364">E156+E163+E177+E178</f>
        <v>5477.9230769230771</v>
      </c>
      <c r="F179" s="140">
        <f t="shared" si="364"/>
        <v>5041.2307692307695</v>
      </c>
      <c r="G179" s="140">
        <f t="shared" si="364"/>
        <v>5056.7692307692305</v>
      </c>
      <c r="H179" s="140">
        <f t="shared" si="364"/>
        <v>8803.4615384615372</v>
      </c>
      <c r="I179" s="140">
        <f t="shared" si="364"/>
        <v>9946.9230769230762</v>
      </c>
      <c r="J179" s="140">
        <f t="shared" si="364"/>
        <v>11414.307692307691</v>
      </c>
      <c r="K179" s="140">
        <f t="shared" si="364"/>
        <v>9531.2307692307695</v>
      </c>
      <c r="L179" s="140">
        <f t="shared" si="364"/>
        <v>8350.3076923076915</v>
      </c>
      <c r="M179" s="140">
        <f t="shared" si="364"/>
        <v>10194.615384615385</v>
      </c>
      <c r="N179" s="140">
        <f t="shared" si="364"/>
        <v>10912.538461538461</v>
      </c>
      <c r="O179" s="140">
        <f t="shared" si="364"/>
        <v>13727.307692307691</v>
      </c>
      <c r="P179" s="140">
        <f t="shared" si="364"/>
        <v>15183.23076923077</v>
      </c>
      <c r="Q179" s="140">
        <f t="shared" si="364"/>
        <v>15531.615384615385</v>
      </c>
      <c r="R179" s="140">
        <f t="shared" si="364"/>
        <v>14070.461538461539</v>
      </c>
      <c r="S179" s="140">
        <f t="shared" si="364"/>
        <v>23565.23076923077</v>
      </c>
      <c r="T179" s="140">
        <f t="shared" si="364"/>
        <v>30597.076923076922</v>
      </c>
      <c r="U179" s="140">
        <f t="shared" si="364"/>
        <v>32739.461538461539</v>
      </c>
      <c r="V179" s="140">
        <f t="shared" si="364"/>
        <v>44103.153846153844</v>
      </c>
      <c r="W179" s="140">
        <f t="shared" si="364"/>
        <v>30725.23076923077</v>
      </c>
      <c r="X179" s="140">
        <f t="shared" si="364"/>
        <v>25746.923076923078</v>
      </c>
      <c r="Y179" s="140">
        <f t="shared" si="364"/>
        <v>16307.461538461539</v>
      </c>
      <c r="Z179" s="140">
        <f t="shared" si="364"/>
        <v>9640.7692307692305</v>
      </c>
      <c r="AA179" s="140">
        <f t="shared" si="364"/>
        <v>6214.6923076923085</v>
      </c>
      <c r="AB179" s="140">
        <f t="shared" si="364"/>
        <v>5261.2307692307695</v>
      </c>
      <c r="AC179" s="140">
        <f t="shared" si="364"/>
        <v>4895.9230769230771</v>
      </c>
      <c r="AD179" s="140">
        <f t="shared" si="364"/>
        <v>3145.1538461538457</v>
      </c>
      <c r="AE179" s="140">
        <f t="shared" si="364"/>
        <v>3384.3076923076924</v>
      </c>
      <c r="AF179" s="140">
        <f t="shared" si="364"/>
        <v>3179.1076923076926</v>
      </c>
      <c r="AG179" s="140">
        <f t="shared" si="364"/>
        <v>835.91538461538448</v>
      </c>
      <c r="AH179" s="140">
        <f t="shared" si="364"/>
        <v>814.81923076923067</v>
      </c>
      <c r="AI179" s="140">
        <f t="shared" si="364"/>
        <v>1002.9499999999999</v>
      </c>
      <c r="AJ179" s="140">
        <f t="shared" si="364"/>
        <v>1355.8307692307692</v>
      </c>
      <c r="AK179" s="140">
        <f t="shared" si="364"/>
        <v>1939.7538461538461</v>
      </c>
      <c r="AL179" s="140">
        <f t="shared" si="364"/>
        <v>2423.0307692307692</v>
      </c>
      <c r="AM179" s="140">
        <f t="shared" si="364"/>
        <v>3672.3615384615387</v>
      </c>
      <c r="AN179" s="140">
        <f t="shared" si="364"/>
        <v>4006.7807692307697</v>
      </c>
      <c r="AO179" s="140">
        <f t="shared" si="364"/>
        <v>5152.8538461538465</v>
      </c>
      <c r="AP179" s="140">
        <f t="shared" si="364"/>
        <v>5969.3961538461535</v>
      </c>
      <c r="AQ179" s="140">
        <f t="shared" si="364"/>
        <v>13685.473076923077</v>
      </c>
      <c r="AR179" s="140">
        <f t="shared" si="364"/>
        <v>32157.15</v>
      </c>
      <c r="AS179" s="140">
        <f t="shared" si="364"/>
        <v>27503.446153846155</v>
      </c>
      <c r="AT179" s="140">
        <f t="shared" si="364"/>
        <v>22341.823076923079</v>
      </c>
      <c r="AU179" s="140">
        <f t="shared" si="364"/>
        <v>26046.85</v>
      </c>
      <c r="AV179" s="140">
        <f t="shared" si="364"/>
        <v>36648.25</v>
      </c>
      <c r="AW179" s="141">
        <f t="shared" si="364"/>
        <v>34329.026923076926</v>
      </c>
    </row>
    <row r="180" spans="1:50" ht="17" thickBot="1" x14ac:dyDescent="0.25">
      <c r="A180" s="22"/>
      <c r="B180" s="245" t="s">
        <v>12</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1:50" x14ac:dyDescent="0.2">
      <c r="A181" s="280" t="s">
        <v>27</v>
      </c>
      <c r="B181" s="243" t="s">
        <v>14</v>
      </c>
      <c r="C181" s="105">
        <v>277</v>
      </c>
      <c r="D181" s="105">
        <v>383</v>
      </c>
      <c r="E181" s="105">
        <v>365</v>
      </c>
      <c r="F181" s="105">
        <v>265</v>
      </c>
      <c r="G181" s="105">
        <v>554</v>
      </c>
      <c r="H181" s="105">
        <v>696</v>
      </c>
      <c r="I181" s="105">
        <v>635</v>
      </c>
      <c r="J181" s="105">
        <v>699</v>
      </c>
      <c r="K181" s="105">
        <v>541</v>
      </c>
      <c r="L181" s="105">
        <v>444</v>
      </c>
      <c r="M181" s="105">
        <v>598</v>
      </c>
      <c r="N181" s="105">
        <v>695</v>
      </c>
      <c r="O181" s="105">
        <v>1518</v>
      </c>
      <c r="P181" s="105">
        <v>877</v>
      </c>
      <c r="Q181" s="105">
        <v>537</v>
      </c>
      <c r="R181" s="105">
        <v>569</v>
      </c>
      <c r="S181" s="105">
        <v>985</v>
      </c>
      <c r="T181" s="105">
        <v>1242</v>
      </c>
      <c r="U181" s="105">
        <v>2164</v>
      </c>
      <c r="V181" s="105">
        <v>2552</v>
      </c>
      <c r="W181" s="105">
        <v>3446</v>
      </c>
      <c r="X181" s="105">
        <v>2482</v>
      </c>
      <c r="Y181" s="105">
        <v>1874</v>
      </c>
      <c r="Z181" s="105">
        <v>1097</v>
      </c>
      <c r="AA181" s="105">
        <v>744</v>
      </c>
      <c r="AB181" s="105">
        <v>423</v>
      </c>
      <c r="AC181" s="105">
        <v>255</v>
      </c>
      <c r="AD181" s="105">
        <v>577</v>
      </c>
      <c r="AE181" s="105">
        <v>231</v>
      </c>
      <c r="AF181" s="105">
        <v>164</v>
      </c>
      <c r="AG181" s="105">
        <v>80</v>
      </c>
      <c r="AH181" s="105">
        <v>60</v>
      </c>
      <c r="AI181" s="105">
        <v>75</v>
      </c>
      <c r="AJ181" s="105">
        <v>116</v>
      </c>
      <c r="AK181" s="105">
        <v>166</v>
      </c>
      <c r="AL181" s="105">
        <v>182</v>
      </c>
      <c r="AM181" s="105">
        <v>234</v>
      </c>
      <c r="AN181" s="105">
        <v>119</v>
      </c>
      <c r="AO181" s="105">
        <v>41</v>
      </c>
      <c r="AP181" s="105">
        <v>18</v>
      </c>
      <c r="AQ181" s="105">
        <v>40</v>
      </c>
      <c r="AR181" s="105">
        <v>173</v>
      </c>
      <c r="AS181" s="105">
        <v>97</v>
      </c>
      <c r="AT181" s="105">
        <v>47</v>
      </c>
      <c r="AU181" s="105">
        <v>115</v>
      </c>
      <c r="AV181" s="105">
        <v>78</v>
      </c>
      <c r="AW181" s="246"/>
    </row>
    <row r="182" spans="1:50" x14ac:dyDescent="0.2">
      <c r="A182" s="281"/>
      <c r="B182" s="35" t="s">
        <v>129</v>
      </c>
      <c r="C182" s="162">
        <f t="shared" ref="C182:AW182" si="365">$D$21</f>
        <v>1.5</v>
      </c>
      <c r="D182" s="162">
        <f t="shared" si="365"/>
        <v>1.5</v>
      </c>
      <c r="E182" s="162">
        <f t="shared" si="365"/>
        <v>1.5</v>
      </c>
      <c r="F182" s="162">
        <f t="shared" si="365"/>
        <v>1.5</v>
      </c>
      <c r="G182" s="162">
        <f t="shared" si="365"/>
        <v>1.5</v>
      </c>
      <c r="H182" s="162">
        <f t="shared" si="365"/>
        <v>1.5</v>
      </c>
      <c r="I182" s="162">
        <f t="shared" si="365"/>
        <v>1.5</v>
      </c>
      <c r="J182" s="162">
        <f t="shared" si="365"/>
        <v>1.5</v>
      </c>
      <c r="K182" s="162">
        <f t="shared" si="365"/>
        <v>1.5</v>
      </c>
      <c r="L182" s="162">
        <f t="shared" si="365"/>
        <v>1.5</v>
      </c>
      <c r="M182" s="162">
        <f t="shared" si="365"/>
        <v>1.5</v>
      </c>
      <c r="N182" s="162">
        <f t="shared" si="365"/>
        <v>1.5</v>
      </c>
      <c r="O182" s="162">
        <f t="shared" si="365"/>
        <v>1.5</v>
      </c>
      <c r="P182" s="162">
        <f t="shared" si="365"/>
        <v>1.5</v>
      </c>
      <c r="Q182" s="162">
        <f t="shared" si="365"/>
        <v>1.5</v>
      </c>
      <c r="R182" s="162">
        <f t="shared" si="365"/>
        <v>1.5</v>
      </c>
      <c r="S182" s="162">
        <f t="shared" si="365"/>
        <v>1.5</v>
      </c>
      <c r="T182" s="162">
        <f t="shared" si="365"/>
        <v>1.5</v>
      </c>
      <c r="U182" s="162">
        <f t="shared" si="365"/>
        <v>1.5</v>
      </c>
      <c r="V182" s="162">
        <f t="shared" si="365"/>
        <v>1.5</v>
      </c>
      <c r="W182" s="162">
        <f t="shared" si="365"/>
        <v>1.5</v>
      </c>
      <c r="X182" s="162">
        <f t="shared" si="365"/>
        <v>1.5</v>
      </c>
      <c r="Y182" s="162">
        <f t="shared" si="365"/>
        <v>1.5</v>
      </c>
      <c r="Z182" s="162">
        <f t="shared" si="365"/>
        <v>1.5</v>
      </c>
      <c r="AA182" s="162">
        <f t="shared" si="365"/>
        <v>1.5</v>
      </c>
      <c r="AB182" s="162">
        <f t="shared" si="365"/>
        <v>1.5</v>
      </c>
      <c r="AC182" s="162">
        <f t="shared" si="365"/>
        <v>1.5</v>
      </c>
      <c r="AD182" s="162">
        <f t="shared" si="365"/>
        <v>1.5</v>
      </c>
      <c r="AE182" s="162">
        <f t="shared" si="365"/>
        <v>1.5</v>
      </c>
      <c r="AF182" s="162">
        <f t="shared" si="365"/>
        <v>1.5</v>
      </c>
      <c r="AG182" s="162">
        <f t="shared" si="365"/>
        <v>1.5</v>
      </c>
      <c r="AH182" s="162">
        <f t="shared" si="365"/>
        <v>1.5</v>
      </c>
      <c r="AI182" s="162">
        <f t="shared" si="365"/>
        <v>1.5</v>
      </c>
      <c r="AJ182" s="162">
        <f t="shared" si="365"/>
        <v>1.5</v>
      </c>
      <c r="AK182" s="162">
        <f t="shared" si="365"/>
        <v>1.5</v>
      </c>
      <c r="AL182" s="162">
        <f t="shared" si="365"/>
        <v>1.5</v>
      </c>
      <c r="AM182" s="162">
        <f t="shared" si="365"/>
        <v>1.5</v>
      </c>
      <c r="AN182" s="162">
        <f t="shared" si="365"/>
        <v>1.5</v>
      </c>
      <c r="AO182" s="162">
        <f t="shared" si="365"/>
        <v>1.5</v>
      </c>
      <c r="AP182" s="162">
        <f t="shared" si="365"/>
        <v>1.5</v>
      </c>
      <c r="AQ182" s="162">
        <f t="shared" si="365"/>
        <v>1.5</v>
      </c>
      <c r="AR182" s="162">
        <f t="shared" si="365"/>
        <v>1.5</v>
      </c>
      <c r="AS182" s="162">
        <f t="shared" si="365"/>
        <v>1.5</v>
      </c>
      <c r="AT182" s="162">
        <f t="shared" si="365"/>
        <v>1.5</v>
      </c>
      <c r="AU182" s="162">
        <f t="shared" si="365"/>
        <v>1.5</v>
      </c>
      <c r="AV182" s="162">
        <f t="shared" si="365"/>
        <v>1.5</v>
      </c>
      <c r="AW182" s="163">
        <f t="shared" si="365"/>
        <v>1.5</v>
      </c>
    </row>
    <row r="183" spans="1:50" x14ac:dyDescent="0.2">
      <c r="A183" s="281"/>
      <c r="B183" s="52" t="s">
        <v>15</v>
      </c>
      <c r="C183" s="36">
        <f t="shared" ref="C183:AV183" si="366">C181/C182</f>
        <v>184.66666666666666</v>
      </c>
      <c r="D183" s="36">
        <f t="shared" si="366"/>
        <v>255.33333333333334</v>
      </c>
      <c r="E183" s="36">
        <f t="shared" si="366"/>
        <v>243.33333333333334</v>
      </c>
      <c r="F183" s="36">
        <f t="shared" si="366"/>
        <v>176.66666666666666</v>
      </c>
      <c r="G183" s="36">
        <f t="shared" si="366"/>
        <v>369.33333333333331</v>
      </c>
      <c r="H183" s="36">
        <f t="shared" si="366"/>
        <v>464</v>
      </c>
      <c r="I183" s="36">
        <f t="shared" si="366"/>
        <v>423.33333333333331</v>
      </c>
      <c r="J183" s="36">
        <f t="shared" si="366"/>
        <v>466</v>
      </c>
      <c r="K183" s="36">
        <f t="shared" si="366"/>
        <v>360.66666666666669</v>
      </c>
      <c r="L183" s="36">
        <f t="shared" si="366"/>
        <v>296</v>
      </c>
      <c r="M183" s="36">
        <f t="shared" si="366"/>
        <v>398.66666666666669</v>
      </c>
      <c r="N183" s="36">
        <f t="shared" si="366"/>
        <v>463.33333333333331</v>
      </c>
      <c r="O183" s="36">
        <f t="shared" si="366"/>
        <v>1012</v>
      </c>
      <c r="P183" s="36">
        <f t="shared" si="366"/>
        <v>584.66666666666663</v>
      </c>
      <c r="Q183" s="36">
        <f t="shared" si="366"/>
        <v>358</v>
      </c>
      <c r="R183" s="36">
        <f t="shared" si="366"/>
        <v>379.33333333333331</v>
      </c>
      <c r="S183" s="36">
        <f t="shared" si="366"/>
        <v>656.66666666666663</v>
      </c>
      <c r="T183" s="36">
        <f t="shared" si="366"/>
        <v>828</v>
      </c>
      <c r="U183" s="36">
        <f t="shared" si="366"/>
        <v>1442.6666666666667</v>
      </c>
      <c r="V183" s="36">
        <f t="shared" si="366"/>
        <v>1701.3333333333333</v>
      </c>
      <c r="W183" s="36">
        <f t="shared" si="366"/>
        <v>2297.3333333333335</v>
      </c>
      <c r="X183" s="36">
        <f t="shared" si="366"/>
        <v>1654.6666666666667</v>
      </c>
      <c r="Y183" s="36">
        <f t="shared" si="366"/>
        <v>1249.3333333333333</v>
      </c>
      <c r="Z183" s="36">
        <f t="shared" si="366"/>
        <v>731.33333333333337</v>
      </c>
      <c r="AA183" s="36">
        <f t="shared" si="366"/>
        <v>496</v>
      </c>
      <c r="AB183" s="36">
        <f t="shared" si="366"/>
        <v>282</v>
      </c>
      <c r="AC183" s="36">
        <f t="shared" si="366"/>
        <v>170</v>
      </c>
      <c r="AD183" s="36">
        <f t="shared" si="366"/>
        <v>384.66666666666669</v>
      </c>
      <c r="AE183" s="36">
        <f t="shared" si="366"/>
        <v>154</v>
      </c>
      <c r="AF183" s="36">
        <f t="shared" si="366"/>
        <v>109.33333333333333</v>
      </c>
      <c r="AG183" s="36">
        <f t="shared" si="366"/>
        <v>53.333333333333336</v>
      </c>
      <c r="AH183" s="36">
        <f t="shared" si="366"/>
        <v>40</v>
      </c>
      <c r="AI183" s="36">
        <f t="shared" si="366"/>
        <v>50</v>
      </c>
      <c r="AJ183" s="36">
        <f t="shared" si="366"/>
        <v>77.333333333333329</v>
      </c>
      <c r="AK183" s="36">
        <f t="shared" si="366"/>
        <v>110.66666666666667</v>
      </c>
      <c r="AL183" s="36">
        <f t="shared" si="366"/>
        <v>121.33333333333333</v>
      </c>
      <c r="AM183" s="36">
        <f t="shared" si="366"/>
        <v>156</v>
      </c>
      <c r="AN183" s="36">
        <f t="shared" si="366"/>
        <v>79.333333333333329</v>
      </c>
      <c r="AO183" s="36">
        <f t="shared" si="366"/>
        <v>27.333333333333332</v>
      </c>
      <c r="AP183" s="36">
        <f t="shared" si="366"/>
        <v>12</v>
      </c>
      <c r="AQ183" s="36">
        <f t="shared" si="366"/>
        <v>26.666666666666668</v>
      </c>
      <c r="AR183" s="36">
        <f t="shared" si="366"/>
        <v>115.33333333333333</v>
      </c>
      <c r="AS183" s="36">
        <f t="shared" si="366"/>
        <v>64.666666666666671</v>
      </c>
      <c r="AT183" s="36">
        <f t="shared" si="366"/>
        <v>31.333333333333332</v>
      </c>
      <c r="AU183" s="36">
        <f t="shared" si="366"/>
        <v>76.666666666666671</v>
      </c>
      <c r="AV183" s="36">
        <f t="shared" si="366"/>
        <v>52</v>
      </c>
      <c r="AW183" s="97"/>
    </row>
    <row r="184" spans="1:50" ht="21" customHeight="1" x14ac:dyDescent="0.2">
      <c r="A184" s="281"/>
      <c r="B184" s="199" t="s">
        <v>130</v>
      </c>
      <c r="C184" s="150">
        <f t="shared" ref="C184:AW184" si="367">$D$22</f>
        <v>0.7</v>
      </c>
      <c r="D184" s="150">
        <f t="shared" si="367"/>
        <v>0.7</v>
      </c>
      <c r="E184" s="150">
        <f t="shared" si="367"/>
        <v>0.7</v>
      </c>
      <c r="F184" s="150">
        <f t="shared" si="367"/>
        <v>0.7</v>
      </c>
      <c r="G184" s="150">
        <f t="shared" si="367"/>
        <v>0.7</v>
      </c>
      <c r="H184" s="150">
        <f t="shared" si="367"/>
        <v>0.7</v>
      </c>
      <c r="I184" s="150">
        <f t="shared" si="367"/>
        <v>0.7</v>
      </c>
      <c r="J184" s="150">
        <f t="shared" si="367"/>
        <v>0.7</v>
      </c>
      <c r="K184" s="150">
        <f t="shared" si="367"/>
        <v>0.7</v>
      </c>
      <c r="L184" s="150">
        <f t="shared" si="367"/>
        <v>0.7</v>
      </c>
      <c r="M184" s="150">
        <f t="shared" si="367"/>
        <v>0.7</v>
      </c>
      <c r="N184" s="150">
        <f t="shared" si="367"/>
        <v>0.7</v>
      </c>
      <c r="O184" s="150">
        <f t="shared" si="367"/>
        <v>0.7</v>
      </c>
      <c r="P184" s="150">
        <f t="shared" si="367"/>
        <v>0.7</v>
      </c>
      <c r="Q184" s="150">
        <f t="shared" si="367"/>
        <v>0.7</v>
      </c>
      <c r="R184" s="150">
        <f t="shared" si="367"/>
        <v>0.7</v>
      </c>
      <c r="S184" s="150">
        <f t="shared" si="367"/>
        <v>0.7</v>
      </c>
      <c r="T184" s="150">
        <f t="shared" si="367"/>
        <v>0.7</v>
      </c>
      <c r="U184" s="150">
        <f t="shared" si="367"/>
        <v>0.7</v>
      </c>
      <c r="V184" s="150">
        <f t="shared" si="367"/>
        <v>0.7</v>
      </c>
      <c r="W184" s="150">
        <f t="shared" si="367"/>
        <v>0.7</v>
      </c>
      <c r="X184" s="150">
        <f t="shared" si="367"/>
        <v>0.7</v>
      </c>
      <c r="Y184" s="150">
        <f t="shared" si="367"/>
        <v>0.7</v>
      </c>
      <c r="Z184" s="150">
        <f t="shared" si="367"/>
        <v>0.7</v>
      </c>
      <c r="AA184" s="150">
        <f t="shared" si="367"/>
        <v>0.7</v>
      </c>
      <c r="AB184" s="150">
        <f t="shared" si="367"/>
        <v>0.7</v>
      </c>
      <c r="AC184" s="150">
        <f t="shared" si="367"/>
        <v>0.7</v>
      </c>
      <c r="AD184" s="150">
        <f t="shared" si="367"/>
        <v>0.7</v>
      </c>
      <c r="AE184" s="150">
        <f t="shared" si="367"/>
        <v>0.7</v>
      </c>
      <c r="AF184" s="150">
        <f t="shared" si="367"/>
        <v>0.7</v>
      </c>
      <c r="AG184" s="150">
        <f t="shared" si="367"/>
        <v>0.7</v>
      </c>
      <c r="AH184" s="150">
        <f t="shared" si="367"/>
        <v>0.7</v>
      </c>
      <c r="AI184" s="150">
        <f t="shared" si="367"/>
        <v>0.7</v>
      </c>
      <c r="AJ184" s="150">
        <f t="shared" si="367"/>
        <v>0.7</v>
      </c>
      <c r="AK184" s="150">
        <f t="shared" si="367"/>
        <v>0.7</v>
      </c>
      <c r="AL184" s="150">
        <f t="shared" si="367"/>
        <v>0.7</v>
      </c>
      <c r="AM184" s="150">
        <f t="shared" si="367"/>
        <v>0.7</v>
      </c>
      <c r="AN184" s="150">
        <f t="shared" si="367"/>
        <v>0.7</v>
      </c>
      <c r="AO184" s="150">
        <f t="shared" si="367"/>
        <v>0.7</v>
      </c>
      <c r="AP184" s="150">
        <f t="shared" si="367"/>
        <v>0.7</v>
      </c>
      <c r="AQ184" s="150">
        <f t="shared" si="367"/>
        <v>0.7</v>
      </c>
      <c r="AR184" s="150">
        <f t="shared" si="367"/>
        <v>0.7</v>
      </c>
      <c r="AS184" s="150">
        <f t="shared" si="367"/>
        <v>0.7</v>
      </c>
      <c r="AT184" s="150">
        <f t="shared" si="367"/>
        <v>0.7</v>
      </c>
      <c r="AU184" s="150">
        <f t="shared" si="367"/>
        <v>0.7</v>
      </c>
      <c r="AV184" s="150">
        <f t="shared" si="367"/>
        <v>0.7</v>
      </c>
      <c r="AW184" s="151">
        <f t="shared" si="367"/>
        <v>0.7</v>
      </c>
    </row>
    <row r="185" spans="1:50" ht="17" thickBot="1" x14ac:dyDescent="0.25">
      <c r="A185" s="283"/>
      <c r="B185" s="244" t="s">
        <v>69</v>
      </c>
      <c r="C185" s="88">
        <f t="shared" ref="C185:AV185" si="368">(C181+C183)*(1-C184)</f>
        <v>138.5</v>
      </c>
      <c r="D185" s="88">
        <f t="shared" si="368"/>
        <v>191.50000000000003</v>
      </c>
      <c r="E185" s="88">
        <f t="shared" si="368"/>
        <v>182.50000000000003</v>
      </c>
      <c r="F185" s="88">
        <f t="shared" si="368"/>
        <v>132.5</v>
      </c>
      <c r="G185" s="88">
        <f t="shared" si="368"/>
        <v>277</v>
      </c>
      <c r="H185" s="88">
        <f t="shared" si="368"/>
        <v>348.00000000000006</v>
      </c>
      <c r="I185" s="88">
        <f t="shared" si="368"/>
        <v>317.5</v>
      </c>
      <c r="J185" s="88">
        <f t="shared" si="368"/>
        <v>349.50000000000006</v>
      </c>
      <c r="K185" s="88">
        <f t="shared" si="368"/>
        <v>270.50000000000006</v>
      </c>
      <c r="L185" s="88">
        <f t="shared" si="368"/>
        <v>222.00000000000003</v>
      </c>
      <c r="M185" s="88">
        <f t="shared" si="368"/>
        <v>299.00000000000006</v>
      </c>
      <c r="N185" s="88">
        <f t="shared" si="368"/>
        <v>347.50000000000006</v>
      </c>
      <c r="O185" s="88">
        <f t="shared" si="368"/>
        <v>759.00000000000011</v>
      </c>
      <c r="P185" s="88">
        <f t="shared" si="368"/>
        <v>438.5</v>
      </c>
      <c r="Q185" s="88">
        <f t="shared" si="368"/>
        <v>268.50000000000006</v>
      </c>
      <c r="R185" s="88">
        <f t="shared" si="368"/>
        <v>284.5</v>
      </c>
      <c r="S185" s="88">
        <f t="shared" si="368"/>
        <v>492.5</v>
      </c>
      <c r="T185" s="88">
        <f t="shared" si="368"/>
        <v>621.00000000000011</v>
      </c>
      <c r="U185" s="88">
        <f t="shared" si="368"/>
        <v>1082.0000000000002</v>
      </c>
      <c r="V185" s="88">
        <f t="shared" si="368"/>
        <v>1276</v>
      </c>
      <c r="W185" s="88">
        <f t="shared" si="368"/>
        <v>1723.0000000000005</v>
      </c>
      <c r="X185" s="88">
        <f t="shared" si="368"/>
        <v>1241.0000000000002</v>
      </c>
      <c r="Y185" s="88">
        <f t="shared" si="368"/>
        <v>937</v>
      </c>
      <c r="Z185" s="88">
        <f t="shared" si="368"/>
        <v>548.50000000000011</v>
      </c>
      <c r="AA185" s="88">
        <f t="shared" si="368"/>
        <v>372.00000000000006</v>
      </c>
      <c r="AB185" s="88">
        <f t="shared" si="368"/>
        <v>211.50000000000003</v>
      </c>
      <c r="AC185" s="88">
        <f t="shared" si="368"/>
        <v>127.50000000000001</v>
      </c>
      <c r="AD185" s="88">
        <f t="shared" si="368"/>
        <v>288.50000000000006</v>
      </c>
      <c r="AE185" s="88">
        <f t="shared" si="368"/>
        <v>115.50000000000001</v>
      </c>
      <c r="AF185" s="88">
        <f t="shared" si="368"/>
        <v>82</v>
      </c>
      <c r="AG185" s="88">
        <f t="shared" si="368"/>
        <v>40.000000000000007</v>
      </c>
      <c r="AH185" s="88">
        <f t="shared" si="368"/>
        <v>30.000000000000004</v>
      </c>
      <c r="AI185" s="88">
        <f t="shared" si="368"/>
        <v>37.500000000000007</v>
      </c>
      <c r="AJ185" s="88">
        <f t="shared" si="368"/>
        <v>58</v>
      </c>
      <c r="AK185" s="88">
        <f t="shared" si="368"/>
        <v>83.000000000000014</v>
      </c>
      <c r="AL185" s="88">
        <f t="shared" si="368"/>
        <v>91.000000000000014</v>
      </c>
      <c r="AM185" s="88">
        <f t="shared" si="368"/>
        <v>117.00000000000001</v>
      </c>
      <c r="AN185" s="88">
        <f t="shared" si="368"/>
        <v>59.5</v>
      </c>
      <c r="AO185" s="88">
        <f t="shared" si="368"/>
        <v>20.5</v>
      </c>
      <c r="AP185" s="88">
        <f t="shared" si="368"/>
        <v>9.0000000000000018</v>
      </c>
      <c r="AQ185" s="88">
        <f t="shared" si="368"/>
        <v>20.000000000000004</v>
      </c>
      <c r="AR185" s="88">
        <f t="shared" si="368"/>
        <v>86.500000000000014</v>
      </c>
      <c r="AS185" s="88">
        <f t="shared" si="368"/>
        <v>48.500000000000014</v>
      </c>
      <c r="AT185" s="88">
        <f t="shared" si="368"/>
        <v>23.500000000000004</v>
      </c>
      <c r="AU185" s="88">
        <f t="shared" si="368"/>
        <v>57.500000000000014</v>
      </c>
      <c r="AV185" s="88">
        <f t="shared" si="368"/>
        <v>39.000000000000007</v>
      </c>
      <c r="AW185" s="225"/>
    </row>
    <row r="186" spans="1:50" x14ac:dyDescent="0.2">
      <c r="A186" s="284" t="s">
        <v>28</v>
      </c>
      <c r="B186" s="249" t="s">
        <v>13</v>
      </c>
      <c r="C186" s="106">
        <v>221</v>
      </c>
      <c r="D186" s="106">
        <v>149</v>
      </c>
      <c r="E186" s="106">
        <v>111</v>
      </c>
      <c r="F186" s="106">
        <v>181</v>
      </c>
      <c r="G186" s="106">
        <v>234</v>
      </c>
      <c r="H186" s="106">
        <v>332</v>
      </c>
      <c r="I186" s="106">
        <v>339</v>
      </c>
      <c r="J186" s="106">
        <v>283</v>
      </c>
      <c r="K186" s="106">
        <v>194</v>
      </c>
      <c r="L186" s="106">
        <v>215</v>
      </c>
      <c r="M186" s="106">
        <v>356</v>
      </c>
      <c r="N186" s="106">
        <v>337</v>
      </c>
      <c r="O186" s="106">
        <v>558</v>
      </c>
      <c r="P186" s="106">
        <v>403</v>
      </c>
      <c r="Q186" s="106">
        <v>143</v>
      </c>
      <c r="R186" s="106">
        <v>259</v>
      </c>
      <c r="S186" s="106">
        <v>217</v>
      </c>
      <c r="T186" s="106">
        <v>286</v>
      </c>
      <c r="U186" s="106">
        <v>1209</v>
      </c>
      <c r="V186" s="106">
        <v>764</v>
      </c>
      <c r="W186" s="106">
        <v>929</v>
      </c>
      <c r="X186" s="106">
        <v>458</v>
      </c>
      <c r="Y186" s="106">
        <v>382</v>
      </c>
      <c r="Z186" s="106">
        <v>254</v>
      </c>
      <c r="AA186" s="106">
        <v>215</v>
      </c>
      <c r="AB186" s="106">
        <v>151</v>
      </c>
      <c r="AC186" s="106">
        <v>110</v>
      </c>
      <c r="AD186" s="106">
        <v>274</v>
      </c>
      <c r="AE186" s="106">
        <v>218</v>
      </c>
      <c r="AF186" s="106">
        <v>122</v>
      </c>
      <c r="AG186" s="106">
        <v>107</v>
      </c>
      <c r="AH186" s="106">
        <v>21</v>
      </c>
      <c r="AI186" s="106">
        <v>22</v>
      </c>
      <c r="AJ186" s="106">
        <v>57</v>
      </c>
      <c r="AK186" s="106">
        <v>74</v>
      </c>
      <c r="AL186" s="106">
        <v>115</v>
      </c>
      <c r="AM186" s="106">
        <v>172</v>
      </c>
      <c r="AN186" s="106">
        <v>36</v>
      </c>
      <c r="AO186" s="106">
        <v>69</v>
      </c>
      <c r="AP186" s="106">
        <v>37</v>
      </c>
      <c r="AQ186" s="106">
        <v>109</v>
      </c>
      <c r="AR186" s="106">
        <v>100</v>
      </c>
      <c r="AS186" s="106">
        <v>152</v>
      </c>
      <c r="AT186" s="106">
        <v>121</v>
      </c>
      <c r="AU186" s="106">
        <v>135</v>
      </c>
      <c r="AV186" s="106">
        <v>134</v>
      </c>
      <c r="AW186" s="260"/>
    </row>
    <row r="187" spans="1:50" ht="17" customHeight="1" x14ac:dyDescent="0.2">
      <c r="A187" s="281"/>
      <c r="B187" s="199" t="s">
        <v>131</v>
      </c>
      <c r="C187" s="150">
        <f t="shared" ref="C187:AW187" si="369">$D$23</f>
        <v>0.8</v>
      </c>
      <c r="D187" s="150">
        <f t="shared" si="369"/>
        <v>0.8</v>
      </c>
      <c r="E187" s="150">
        <f t="shared" si="369"/>
        <v>0.8</v>
      </c>
      <c r="F187" s="150">
        <f t="shared" si="369"/>
        <v>0.8</v>
      </c>
      <c r="G187" s="150">
        <f t="shared" si="369"/>
        <v>0.8</v>
      </c>
      <c r="H187" s="150">
        <f t="shared" si="369"/>
        <v>0.8</v>
      </c>
      <c r="I187" s="150">
        <f t="shared" si="369"/>
        <v>0.8</v>
      </c>
      <c r="J187" s="150">
        <f t="shared" si="369"/>
        <v>0.8</v>
      </c>
      <c r="K187" s="150">
        <f t="shared" si="369"/>
        <v>0.8</v>
      </c>
      <c r="L187" s="150">
        <f t="shared" si="369"/>
        <v>0.8</v>
      </c>
      <c r="M187" s="150">
        <f t="shared" si="369"/>
        <v>0.8</v>
      </c>
      <c r="N187" s="150">
        <f t="shared" si="369"/>
        <v>0.8</v>
      </c>
      <c r="O187" s="150">
        <f t="shared" si="369"/>
        <v>0.8</v>
      </c>
      <c r="P187" s="150">
        <f t="shared" si="369"/>
        <v>0.8</v>
      </c>
      <c r="Q187" s="150">
        <f t="shared" si="369"/>
        <v>0.8</v>
      </c>
      <c r="R187" s="150">
        <f t="shared" si="369"/>
        <v>0.8</v>
      </c>
      <c r="S187" s="150">
        <f t="shared" si="369"/>
        <v>0.8</v>
      </c>
      <c r="T187" s="150">
        <f t="shared" si="369"/>
        <v>0.8</v>
      </c>
      <c r="U187" s="150">
        <f t="shared" si="369"/>
        <v>0.8</v>
      </c>
      <c r="V187" s="150">
        <f t="shared" si="369"/>
        <v>0.8</v>
      </c>
      <c r="W187" s="150">
        <f t="shared" si="369"/>
        <v>0.8</v>
      </c>
      <c r="X187" s="150">
        <f t="shared" si="369"/>
        <v>0.8</v>
      </c>
      <c r="Y187" s="150">
        <f t="shared" si="369"/>
        <v>0.8</v>
      </c>
      <c r="Z187" s="150">
        <f t="shared" si="369"/>
        <v>0.8</v>
      </c>
      <c r="AA187" s="150">
        <f t="shared" si="369"/>
        <v>0.8</v>
      </c>
      <c r="AB187" s="150">
        <f t="shared" si="369"/>
        <v>0.8</v>
      </c>
      <c r="AC187" s="150">
        <f t="shared" si="369"/>
        <v>0.8</v>
      </c>
      <c r="AD187" s="150">
        <f t="shared" si="369"/>
        <v>0.8</v>
      </c>
      <c r="AE187" s="150">
        <f t="shared" si="369"/>
        <v>0.8</v>
      </c>
      <c r="AF187" s="150">
        <f t="shared" si="369"/>
        <v>0.8</v>
      </c>
      <c r="AG187" s="150">
        <f t="shared" si="369"/>
        <v>0.8</v>
      </c>
      <c r="AH187" s="150">
        <f t="shared" si="369"/>
        <v>0.8</v>
      </c>
      <c r="AI187" s="150">
        <f t="shared" si="369"/>
        <v>0.8</v>
      </c>
      <c r="AJ187" s="150">
        <f t="shared" si="369"/>
        <v>0.8</v>
      </c>
      <c r="AK187" s="150">
        <f t="shared" si="369"/>
        <v>0.8</v>
      </c>
      <c r="AL187" s="150">
        <f t="shared" si="369"/>
        <v>0.8</v>
      </c>
      <c r="AM187" s="150">
        <f t="shared" si="369"/>
        <v>0.8</v>
      </c>
      <c r="AN187" s="150">
        <f t="shared" si="369"/>
        <v>0.8</v>
      </c>
      <c r="AO187" s="150">
        <f t="shared" si="369"/>
        <v>0.8</v>
      </c>
      <c r="AP187" s="150">
        <f t="shared" si="369"/>
        <v>0.8</v>
      </c>
      <c r="AQ187" s="150">
        <f t="shared" si="369"/>
        <v>0.8</v>
      </c>
      <c r="AR187" s="150">
        <f t="shared" si="369"/>
        <v>0.8</v>
      </c>
      <c r="AS187" s="150">
        <f t="shared" si="369"/>
        <v>0.8</v>
      </c>
      <c r="AT187" s="150">
        <f t="shared" si="369"/>
        <v>0.8</v>
      </c>
      <c r="AU187" s="150">
        <f t="shared" si="369"/>
        <v>0.8</v>
      </c>
      <c r="AV187" s="150">
        <f t="shared" si="369"/>
        <v>0.8</v>
      </c>
      <c r="AW187" s="151">
        <f t="shared" si="369"/>
        <v>0.8</v>
      </c>
    </row>
    <row r="188" spans="1:50" ht="17" thickBot="1" x14ac:dyDescent="0.25">
      <c r="A188" s="283"/>
      <c r="B188" s="244" t="s">
        <v>68</v>
      </c>
      <c r="C188" s="88">
        <f t="shared" ref="C188:AV188" si="370">C186*(1-C187)</f>
        <v>44.199999999999989</v>
      </c>
      <c r="D188" s="88">
        <f t="shared" si="370"/>
        <v>29.799999999999994</v>
      </c>
      <c r="E188" s="88">
        <f t="shared" si="370"/>
        <v>22.199999999999996</v>
      </c>
      <c r="F188" s="88">
        <f t="shared" si="370"/>
        <v>36.199999999999989</v>
      </c>
      <c r="G188" s="88">
        <f t="shared" si="370"/>
        <v>46.79999999999999</v>
      </c>
      <c r="H188" s="88">
        <f t="shared" si="370"/>
        <v>66.399999999999991</v>
      </c>
      <c r="I188" s="88">
        <f t="shared" si="370"/>
        <v>67.799999999999983</v>
      </c>
      <c r="J188" s="88">
        <f t="shared" si="370"/>
        <v>56.599999999999987</v>
      </c>
      <c r="K188" s="88">
        <f t="shared" si="370"/>
        <v>38.79999999999999</v>
      </c>
      <c r="L188" s="88">
        <f t="shared" si="370"/>
        <v>42.999999999999993</v>
      </c>
      <c r="M188" s="88">
        <f t="shared" si="370"/>
        <v>71.199999999999989</v>
      </c>
      <c r="N188" s="88">
        <f t="shared" si="370"/>
        <v>67.399999999999991</v>
      </c>
      <c r="O188" s="88">
        <f t="shared" si="370"/>
        <v>111.59999999999998</v>
      </c>
      <c r="P188" s="88">
        <f t="shared" si="370"/>
        <v>80.59999999999998</v>
      </c>
      <c r="Q188" s="88">
        <f t="shared" si="370"/>
        <v>28.599999999999994</v>
      </c>
      <c r="R188" s="88">
        <f t="shared" si="370"/>
        <v>51.79999999999999</v>
      </c>
      <c r="S188" s="88">
        <f t="shared" si="370"/>
        <v>43.399999999999991</v>
      </c>
      <c r="T188" s="88">
        <f t="shared" si="370"/>
        <v>57.199999999999989</v>
      </c>
      <c r="U188" s="88">
        <f t="shared" si="370"/>
        <v>241.79999999999995</v>
      </c>
      <c r="V188" s="88">
        <f t="shared" si="370"/>
        <v>152.79999999999995</v>
      </c>
      <c r="W188" s="88">
        <f t="shared" si="370"/>
        <v>185.79999999999995</v>
      </c>
      <c r="X188" s="88">
        <f t="shared" si="370"/>
        <v>91.59999999999998</v>
      </c>
      <c r="Y188" s="88">
        <f t="shared" si="370"/>
        <v>76.399999999999977</v>
      </c>
      <c r="Z188" s="88">
        <f t="shared" si="370"/>
        <v>50.79999999999999</v>
      </c>
      <c r="AA188" s="88">
        <f t="shared" si="370"/>
        <v>42.999999999999993</v>
      </c>
      <c r="AB188" s="88">
        <f t="shared" si="370"/>
        <v>30.199999999999992</v>
      </c>
      <c r="AC188" s="88">
        <f t="shared" si="370"/>
        <v>21.999999999999996</v>
      </c>
      <c r="AD188" s="88">
        <f t="shared" si="370"/>
        <v>54.79999999999999</v>
      </c>
      <c r="AE188" s="88">
        <f t="shared" si="370"/>
        <v>43.599999999999987</v>
      </c>
      <c r="AF188" s="88">
        <f t="shared" si="370"/>
        <v>24.399999999999995</v>
      </c>
      <c r="AG188" s="88">
        <f t="shared" si="370"/>
        <v>21.399999999999995</v>
      </c>
      <c r="AH188" s="88">
        <f t="shared" si="370"/>
        <v>4.1999999999999993</v>
      </c>
      <c r="AI188" s="88">
        <f t="shared" si="370"/>
        <v>4.3999999999999986</v>
      </c>
      <c r="AJ188" s="88">
        <f t="shared" si="370"/>
        <v>11.399999999999997</v>
      </c>
      <c r="AK188" s="88">
        <f t="shared" si="370"/>
        <v>14.799999999999997</v>
      </c>
      <c r="AL188" s="88">
        <f t="shared" si="370"/>
        <v>22.999999999999996</v>
      </c>
      <c r="AM188" s="88">
        <f t="shared" si="370"/>
        <v>34.399999999999991</v>
      </c>
      <c r="AN188" s="88">
        <f t="shared" si="370"/>
        <v>7.1999999999999984</v>
      </c>
      <c r="AO188" s="88">
        <f t="shared" si="370"/>
        <v>13.799999999999997</v>
      </c>
      <c r="AP188" s="88">
        <f t="shared" si="370"/>
        <v>7.3999999999999986</v>
      </c>
      <c r="AQ188" s="88">
        <f t="shared" si="370"/>
        <v>21.799999999999994</v>
      </c>
      <c r="AR188" s="88">
        <f t="shared" si="370"/>
        <v>19.999999999999996</v>
      </c>
      <c r="AS188" s="88">
        <f t="shared" si="370"/>
        <v>30.399999999999991</v>
      </c>
      <c r="AT188" s="88">
        <f t="shared" si="370"/>
        <v>24.199999999999996</v>
      </c>
      <c r="AU188" s="88">
        <f t="shared" si="370"/>
        <v>26.999999999999993</v>
      </c>
      <c r="AV188" s="88">
        <f t="shared" si="370"/>
        <v>26.799999999999994</v>
      </c>
      <c r="AW188" s="225"/>
    </row>
    <row r="189" spans="1:50" x14ac:dyDescent="0.2">
      <c r="A189" s="284" t="s">
        <v>29</v>
      </c>
      <c r="B189" s="249" t="s">
        <v>16</v>
      </c>
      <c r="C189" s="120">
        <f t="shared" ref="C189:AV189" si="371">C198-(C186+C181+C183)</f>
        <v>2362.3333333333335</v>
      </c>
      <c r="D189" s="120">
        <f t="shared" si="371"/>
        <v>1862.6666666666665</v>
      </c>
      <c r="E189" s="120">
        <f t="shared" si="371"/>
        <v>1222.6666666666665</v>
      </c>
      <c r="F189" s="120">
        <f t="shared" si="371"/>
        <v>2198.3333333333335</v>
      </c>
      <c r="G189" s="120">
        <f t="shared" si="371"/>
        <v>3055.666666666667</v>
      </c>
      <c r="H189" s="120">
        <f t="shared" si="371"/>
        <v>3399</v>
      </c>
      <c r="I189" s="120">
        <f t="shared" si="371"/>
        <v>3313.666666666667</v>
      </c>
      <c r="J189" s="120">
        <f t="shared" si="371"/>
        <v>2734</v>
      </c>
      <c r="K189" s="120">
        <f t="shared" si="371"/>
        <v>2327.333333333333</v>
      </c>
      <c r="L189" s="120">
        <f t="shared" si="371"/>
        <v>2481</v>
      </c>
      <c r="M189" s="120">
        <f t="shared" si="371"/>
        <v>3387.333333333333</v>
      </c>
      <c r="N189" s="120">
        <f t="shared" si="371"/>
        <v>3096.666666666667</v>
      </c>
      <c r="O189" s="120">
        <f t="shared" si="371"/>
        <v>5379</v>
      </c>
      <c r="P189" s="120">
        <f t="shared" si="371"/>
        <v>3420.3333333333335</v>
      </c>
      <c r="Q189" s="120">
        <f t="shared" si="371"/>
        <v>1772</v>
      </c>
      <c r="R189" s="120">
        <f t="shared" si="371"/>
        <v>1863.6666666666667</v>
      </c>
      <c r="S189" s="120">
        <f t="shared" si="371"/>
        <v>2663.3333333333335</v>
      </c>
      <c r="T189" s="120">
        <f t="shared" si="371"/>
        <v>3055</v>
      </c>
      <c r="U189" s="120">
        <f t="shared" si="371"/>
        <v>4395.333333333333</v>
      </c>
      <c r="V189" s="120">
        <f t="shared" si="371"/>
        <v>4276.666666666667</v>
      </c>
      <c r="W189" s="120">
        <f t="shared" si="371"/>
        <v>5315.6666666666661</v>
      </c>
      <c r="X189" s="120">
        <f t="shared" si="371"/>
        <v>4026.333333333333</v>
      </c>
      <c r="Y189" s="120">
        <f t="shared" si="371"/>
        <v>3094.666666666667</v>
      </c>
      <c r="Z189" s="120">
        <f t="shared" si="371"/>
        <v>2517.6666666666665</v>
      </c>
      <c r="AA189" s="120">
        <f t="shared" si="371"/>
        <v>2373</v>
      </c>
      <c r="AB189" s="120">
        <f t="shared" si="371"/>
        <v>1965</v>
      </c>
      <c r="AC189" s="120">
        <f t="shared" si="371"/>
        <v>1623</v>
      </c>
      <c r="AD189" s="120">
        <f t="shared" si="371"/>
        <v>4487.333333333333</v>
      </c>
      <c r="AE189" s="120">
        <f t="shared" si="371"/>
        <v>2702</v>
      </c>
      <c r="AF189" s="120">
        <f t="shared" si="371"/>
        <v>1703.6666666666667</v>
      </c>
      <c r="AG189" s="120">
        <f t="shared" si="371"/>
        <v>1596.6666666666667</v>
      </c>
      <c r="AH189" s="120">
        <f t="shared" si="371"/>
        <v>821</v>
      </c>
      <c r="AI189" s="120">
        <f t="shared" si="371"/>
        <v>682</v>
      </c>
      <c r="AJ189" s="120">
        <f t="shared" si="371"/>
        <v>1159.6666666666667</v>
      </c>
      <c r="AK189" s="120">
        <f t="shared" si="371"/>
        <v>1740.3333333333333</v>
      </c>
      <c r="AL189" s="120">
        <f t="shared" si="371"/>
        <v>2619.6666666666665</v>
      </c>
      <c r="AM189" s="120">
        <f t="shared" si="371"/>
        <v>3204</v>
      </c>
      <c r="AN189" s="120">
        <f t="shared" si="371"/>
        <v>1275.6666666666667</v>
      </c>
      <c r="AO189" s="120">
        <f t="shared" si="371"/>
        <v>632.66666666666663</v>
      </c>
      <c r="AP189" s="120">
        <f t="shared" si="371"/>
        <v>3494</v>
      </c>
      <c r="AQ189" s="120">
        <f t="shared" si="371"/>
        <v>4304.333333333333</v>
      </c>
      <c r="AR189" s="120">
        <f t="shared" si="371"/>
        <v>4614.666666666667</v>
      </c>
      <c r="AS189" s="120">
        <f t="shared" si="371"/>
        <v>4982.333333333333</v>
      </c>
      <c r="AT189" s="120">
        <f t="shared" si="371"/>
        <v>4150.666666666667</v>
      </c>
      <c r="AU189" s="120">
        <f t="shared" si="371"/>
        <v>3458.3333333333335</v>
      </c>
      <c r="AV189" s="120">
        <f t="shared" si="371"/>
        <v>3184</v>
      </c>
      <c r="AW189" s="260"/>
    </row>
    <row r="190" spans="1:50" x14ac:dyDescent="0.2">
      <c r="A190" s="281"/>
      <c r="B190" s="52" t="s">
        <v>132</v>
      </c>
      <c r="C190" s="150">
        <f t="shared" ref="C190:AW190" si="372">$D$24</f>
        <v>0.85</v>
      </c>
      <c r="D190" s="150">
        <f t="shared" si="372"/>
        <v>0.85</v>
      </c>
      <c r="E190" s="150">
        <f t="shared" si="372"/>
        <v>0.85</v>
      </c>
      <c r="F190" s="150">
        <f t="shared" si="372"/>
        <v>0.85</v>
      </c>
      <c r="G190" s="150">
        <f t="shared" si="372"/>
        <v>0.85</v>
      </c>
      <c r="H190" s="150">
        <f t="shared" si="372"/>
        <v>0.85</v>
      </c>
      <c r="I190" s="150">
        <f t="shared" si="372"/>
        <v>0.85</v>
      </c>
      <c r="J190" s="150">
        <f t="shared" si="372"/>
        <v>0.85</v>
      </c>
      <c r="K190" s="150">
        <f t="shared" si="372"/>
        <v>0.85</v>
      </c>
      <c r="L190" s="150">
        <f t="shared" si="372"/>
        <v>0.85</v>
      </c>
      <c r="M190" s="150">
        <f t="shared" si="372"/>
        <v>0.85</v>
      </c>
      <c r="N190" s="150">
        <f t="shared" si="372"/>
        <v>0.85</v>
      </c>
      <c r="O190" s="150">
        <f t="shared" si="372"/>
        <v>0.85</v>
      </c>
      <c r="P190" s="150">
        <f t="shared" si="372"/>
        <v>0.85</v>
      </c>
      <c r="Q190" s="150">
        <f t="shared" si="372"/>
        <v>0.85</v>
      </c>
      <c r="R190" s="150">
        <f t="shared" si="372"/>
        <v>0.85</v>
      </c>
      <c r="S190" s="150">
        <f t="shared" si="372"/>
        <v>0.85</v>
      </c>
      <c r="T190" s="150">
        <f t="shared" si="372"/>
        <v>0.85</v>
      </c>
      <c r="U190" s="150">
        <f t="shared" si="372"/>
        <v>0.85</v>
      </c>
      <c r="V190" s="150">
        <f t="shared" si="372"/>
        <v>0.85</v>
      </c>
      <c r="W190" s="150">
        <f t="shared" si="372"/>
        <v>0.85</v>
      </c>
      <c r="X190" s="150">
        <f t="shared" si="372"/>
        <v>0.85</v>
      </c>
      <c r="Y190" s="150">
        <f t="shared" si="372"/>
        <v>0.85</v>
      </c>
      <c r="Z190" s="150">
        <f t="shared" si="372"/>
        <v>0.85</v>
      </c>
      <c r="AA190" s="150">
        <f t="shared" si="372"/>
        <v>0.85</v>
      </c>
      <c r="AB190" s="150">
        <f t="shared" si="372"/>
        <v>0.85</v>
      </c>
      <c r="AC190" s="150">
        <f t="shared" si="372"/>
        <v>0.85</v>
      </c>
      <c r="AD190" s="150">
        <f t="shared" si="372"/>
        <v>0.85</v>
      </c>
      <c r="AE190" s="150">
        <f t="shared" si="372"/>
        <v>0.85</v>
      </c>
      <c r="AF190" s="150">
        <f t="shared" si="372"/>
        <v>0.85</v>
      </c>
      <c r="AG190" s="150">
        <f t="shared" si="372"/>
        <v>0.85</v>
      </c>
      <c r="AH190" s="150">
        <f t="shared" si="372"/>
        <v>0.85</v>
      </c>
      <c r="AI190" s="150">
        <f t="shared" si="372"/>
        <v>0.85</v>
      </c>
      <c r="AJ190" s="150">
        <f t="shared" si="372"/>
        <v>0.85</v>
      </c>
      <c r="AK190" s="150">
        <f t="shared" si="372"/>
        <v>0.85</v>
      </c>
      <c r="AL190" s="150">
        <f t="shared" si="372"/>
        <v>0.85</v>
      </c>
      <c r="AM190" s="150">
        <f t="shared" si="372"/>
        <v>0.85</v>
      </c>
      <c r="AN190" s="150">
        <f t="shared" si="372"/>
        <v>0.85</v>
      </c>
      <c r="AO190" s="150">
        <f t="shared" si="372"/>
        <v>0.85</v>
      </c>
      <c r="AP190" s="150">
        <f t="shared" si="372"/>
        <v>0.85</v>
      </c>
      <c r="AQ190" s="150">
        <f t="shared" si="372"/>
        <v>0.85</v>
      </c>
      <c r="AR190" s="150">
        <f t="shared" si="372"/>
        <v>0.85</v>
      </c>
      <c r="AS190" s="150">
        <f t="shared" si="372"/>
        <v>0.85</v>
      </c>
      <c r="AT190" s="150">
        <f t="shared" si="372"/>
        <v>0.85</v>
      </c>
      <c r="AU190" s="150">
        <f t="shared" si="372"/>
        <v>0.85</v>
      </c>
      <c r="AV190" s="150">
        <f t="shared" si="372"/>
        <v>0.85</v>
      </c>
      <c r="AW190" s="151">
        <f t="shared" si="372"/>
        <v>0.85</v>
      </c>
    </row>
    <row r="191" spans="1:50" ht="17" thickBot="1" x14ac:dyDescent="0.25">
      <c r="A191" s="283"/>
      <c r="B191" s="244" t="s">
        <v>17</v>
      </c>
      <c r="C191" s="88">
        <f t="shared" ref="C191:AV191" si="373">(1-C190)*C189</f>
        <v>354.35000000000008</v>
      </c>
      <c r="D191" s="88">
        <f t="shared" si="373"/>
        <v>279.40000000000003</v>
      </c>
      <c r="E191" s="88">
        <f t="shared" si="373"/>
        <v>183.4</v>
      </c>
      <c r="F191" s="88">
        <f t="shared" si="373"/>
        <v>329.75000000000006</v>
      </c>
      <c r="G191" s="88">
        <f t="shared" si="373"/>
        <v>458.35000000000014</v>
      </c>
      <c r="H191" s="88">
        <f t="shared" si="373"/>
        <v>509.85000000000008</v>
      </c>
      <c r="I191" s="88">
        <f t="shared" si="373"/>
        <v>497.05000000000013</v>
      </c>
      <c r="J191" s="88">
        <f t="shared" si="373"/>
        <v>410.10000000000008</v>
      </c>
      <c r="K191" s="88">
        <f t="shared" si="373"/>
        <v>349.1</v>
      </c>
      <c r="L191" s="88">
        <f t="shared" si="373"/>
        <v>372.15000000000003</v>
      </c>
      <c r="M191" s="88">
        <f t="shared" si="373"/>
        <v>508.1</v>
      </c>
      <c r="N191" s="88">
        <f t="shared" si="373"/>
        <v>464.50000000000011</v>
      </c>
      <c r="O191" s="88">
        <f t="shared" si="373"/>
        <v>806.85000000000014</v>
      </c>
      <c r="P191" s="88">
        <f t="shared" si="373"/>
        <v>513.05000000000007</v>
      </c>
      <c r="Q191" s="88">
        <f t="shared" si="373"/>
        <v>265.8</v>
      </c>
      <c r="R191" s="88">
        <f t="shared" si="373"/>
        <v>279.55000000000007</v>
      </c>
      <c r="S191" s="88">
        <f t="shared" si="373"/>
        <v>399.50000000000006</v>
      </c>
      <c r="T191" s="88">
        <f t="shared" si="373"/>
        <v>458.25000000000006</v>
      </c>
      <c r="U191" s="88">
        <f t="shared" si="373"/>
        <v>659.30000000000007</v>
      </c>
      <c r="V191" s="88">
        <f t="shared" si="373"/>
        <v>641.50000000000011</v>
      </c>
      <c r="W191" s="88">
        <f t="shared" si="373"/>
        <v>797.35</v>
      </c>
      <c r="X191" s="88">
        <f t="shared" si="373"/>
        <v>603.95000000000005</v>
      </c>
      <c r="Y191" s="88">
        <f t="shared" si="373"/>
        <v>464.2000000000001</v>
      </c>
      <c r="Z191" s="88">
        <f t="shared" si="373"/>
        <v>377.65000000000003</v>
      </c>
      <c r="AA191" s="88">
        <f t="shared" si="373"/>
        <v>355.95000000000005</v>
      </c>
      <c r="AB191" s="88">
        <f t="shared" si="373"/>
        <v>294.75000000000006</v>
      </c>
      <c r="AC191" s="88">
        <f t="shared" si="373"/>
        <v>243.45000000000005</v>
      </c>
      <c r="AD191" s="88">
        <f t="shared" si="373"/>
        <v>673.1</v>
      </c>
      <c r="AE191" s="88">
        <f t="shared" si="373"/>
        <v>405.30000000000007</v>
      </c>
      <c r="AF191" s="88">
        <f t="shared" si="373"/>
        <v>255.55000000000004</v>
      </c>
      <c r="AG191" s="88">
        <f t="shared" si="373"/>
        <v>239.50000000000006</v>
      </c>
      <c r="AH191" s="88">
        <f t="shared" si="373"/>
        <v>123.15000000000002</v>
      </c>
      <c r="AI191" s="88">
        <f t="shared" si="373"/>
        <v>102.30000000000001</v>
      </c>
      <c r="AJ191" s="88">
        <f t="shared" si="373"/>
        <v>173.95000000000005</v>
      </c>
      <c r="AK191" s="88">
        <f t="shared" si="373"/>
        <v>261.05</v>
      </c>
      <c r="AL191" s="88">
        <f t="shared" si="373"/>
        <v>392.95000000000005</v>
      </c>
      <c r="AM191" s="88">
        <f t="shared" si="373"/>
        <v>480.60000000000008</v>
      </c>
      <c r="AN191" s="88">
        <f t="shared" si="373"/>
        <v>191.35000000000005</v>
      </c>
      <c r="AO191" s="88">
        <f t="shared" si="373"/>
        <v>94.9</v>
      </c>
      <c r="AP191" s="88">
        <f t="shared" si="373"/>
        <v>524.1</v>
      </c>
      <c r="AQ191" s="88">
        <f t="shared" si="373"/>
        <v>645.65000000000009</v>
      </c>
      <c r="AR191" s="88">
        <f t="shared" si="373"/>
        <v>692.20000000000016</v>
      </c>
      <c r="AS191" s="88">
        <f t="shared" si="373"/>
        <v>747.35</v>
      </c>
      <c r="AT191" s="88">
        <f t="shared" si="373"/>
        <v>622.60000000000014</v>
      </c>
      <c r="AU191" s="88">
        <f t="shared" si="373"/>
        <v>518.75000000000011</v>
      </c>
      <c r="AV191" s="88">
        <f t="shared" si="373"/>
        <v>477.60000000000008</v>
      </c>
      <c r="AW191" s="225"/>
    </row>
    <row r="192" spans="1:50" x14ac:dyDescent="0.2">
      <c r="A192" s="284" t="s">
        <v>65</v>
      </c>
      <c r="B192" s="249" t="s">
        <v>177</v>
      </c>
      <c r="C192" s="145">
        <v>378</v>
      </c>
      <c r="D192" s="145">
        <v>378</v>
      </c>
      <c r="E192" s="145">
        <v>378</v>
      </c>
      <c r="F192" s="145">
        <v>742</v>
      </c>
      <c r="G192" s="145">
        <v>742</v>
      </c>
      <c r="H192" s="145">
        <v>742</v>
      </c>
      <c r="I192" s="145">
        <v>742</v>
      </c>
      <c r="J192" s="145">
        <v>742</v>
      </c>
      <c r="K192" s="145">
        <v>742</v>
      </c>
      <c r="L192" s="145">
        <v>742</v>
      </c>
      <c r="M192" s="145">
        <v>742</v>
      </c>
      <c r="N192" s="145">
        <v>742</v>
      </c>
      <c r="O192" s="145">
        <v>742</v>
      </c>
      <c r="P192" s="145">
        <v>742</v>
      </c>
      <c r="Q192" s="145">
        <v>742</v>
      </c>
      <c r="R192" s="145">
        <v>6283</v>
      </c>
      <c r="S192" s="145">
        <v>6283</v>
      </c>
      <c r="T192" s="145">
        <v>6283</v>
      </c>
      <c r="U192" s="145">
        <v>6283</v>
      </c>
      <c r="V192" s="145">
        <v>6283</v>
      </c>
      <c r="W192" s="145">
        <v>6283</v>
      </c>
      <c r="X192" s="145">
        <v>6283</v>
      </c>
      <c r="Y192" s="145">
        <v>6283</v>
      </c>
      <c r="Z192" s="145">
        <v>6283</v>
      </c>
      <c r="AA192" s="145">
        <v>6283</v>
      </c>
      <c r="AB192" s="145">
        <v>6283</v>
      </c>
      <c r="AC192" s="145">
        <v>6283</v>
      </c>
      <c r="AD192" s="145">
        <v>6386</v>
      </c>
      <c r="AE192" s="145">
        <v>6386</v>
      </c>
      <c r="AF192" s="145">
        <v>6386</v>
      </c>
      <c r="AG192" s="145">
        <v>6386</v>
      </c>
      <c r="AH192" s="145">
        <v>6386</v>
      </c>
      <c r="AI192" s="145">
        <v>6386</v>
      </c>
      <c r="AJ192" s="145">
        <v>6386</v>
      </c>
      <c r="AK192" s="145">
        <v>6386</v>
      </c>
      <c r="AL192" s="145">
        <v>6386</v>
      </c>
      <c r="AM192" s="145">
        <v>6386</v>
      </c>
      <c r="AN192" s="145">
        <v>6386</v>
      </c>
      <c r="AO192" s="145">
        <v>6386</v>
      </c>
      <c r="AP192" s="145">
        <v>9335</v>
      </c>
      <c r="AQ192" s="145">
        <v>9335</v>
      </c>
      <c r="AR192" s="145">
        <v>9335</v>
      </c>
      <c r="AS192" s="145">
        <v>9335</v>
      </c>
      <c r="AT192" s="145">
        <v>9335</v>
      </c>
      <c r="AU192" s="145">
        <v>9335</v>
      </c>
      <c r="AV192" s="145">
        <v>9335</v>
      </c>
      <c r="AW192" s="146">
        <v>9335</v>
      </c>
      <c r="AX192" s="139"/>
    </row>
    <row r="193" spans="1:50" x14ac:dyDescent="0.2">
      <c r="A193" s="281"/>
      <c r="B193" s="52" t="s">
        <v>178</v>
      </c>
      <c r="C193" s="36">
        <f>C192/12</f>
        <v>31.5</v>
      </c>
      <c r="D193" s="36">
        <f t="shared" ref="D193" si="374">D192/12</f>
        <v>31.5</v>
      </c>
      <c r="E193" s="36">
        <f t="shared" ref="E193" si="375">E192/12</f>
        <v>31.5</v>
      </c>
      <c r="F193" s="36">
        <f t="shared" ref="F193" si="376">F192/12</f>
        <v>61.833333333333336</v>
      </c>
      <c r="G193" s="36">
        <f t="shared" ref="G193" si="377">G192/12</f>
        <v>61.833333333333336</v>
      </c>
      <c r="H193" s="36">
        <f t="shared" ref="H193" si="378">H192/12</f>
        <v>61.833333333333336</v>
      </c>
      <c r="I193" s="36">
        <f t="shared" ref="I193" si="379">I192/12</f>
        <v>61.833333333333336</v>
      </c>
      <c r="J193" s="36">
        <f t="shared" ref="J193" si="380">J192/12</f>
        <v>61.833333333333336</v>
      </c>
      <c r="K193" s="36">
        <f t="shared" ref="K193" si="381">K192/12</f>
        <v>61.833333333333336</v>
      </c>
      <c r="L193" s="36">
        <f t="shared" ref="L193" si="382">L192/12</f>
        <v>61.833333333333336</v>
      </c>
      <c r="M193" s="36">
        <f t="shared" ref="M193" si="383">M192/12</f>
        <v>61.833333333333336</v>
      </c>
      <c r="N193" s="36">
        <f t="shared" ref="N193" si="384">N192/12</f>
        <v>61.833333333333336</v>
      </c>
      <c r="O193" s="36">
        <f t="shared" ref="O193" si="385">O192/12</f>
        <v>61.833333333333336</v>
      </c>
      <c r="P193" s="36">
        <f t="shared" ref="P193" si="386">P192/12</f>
        <v>61.833333333333336</v>
      </c>
      <c r="Q193" s="36">
        <f t="shared" ref="Q193" si="387">Q192/12</f>
        <v>61.833333333333336</v>
      </c>
      <c r="R193" s="36">
        <f t="shared" ref="R193" si="388">R192/12</f>
        <v>523.58333333333337</v>
      </c>
      <c r="S193" s="36">
        <f t="shared" ref="S193" si="389">S192/12</f>
        <v>523.58333333333337</v>
      </c>
      <c r="T193" s="36">
        <f t="shared" ref="T193" si="390">T192/12</f>
        <v>523.58333333333337</v>
      </c>
      <c r="U193" s="36">
        <f t="shared" ref="U193" si="391">U192/12</f>
        <v>523.58333333333337</v>
      </c>
      <c r="V193" s="36">
        <f t="shared" ref="V193" si="392">V192/12</f>
        <v>523.58333333333337</v>
      </c>
      <c r="W193" s="36">
        <f t="shared" ref="W193" si="393">W192/12</f>
        <v>523.58333333333337</v>
      </c>
      <c r="X193" s="36">
        <f t="shared" ref="X193" si="394">X192/12</f>
        <v>523.58333333333337</v>
      </c>
      <c r="Y193" s="36">
        <f t="shared" ref="Y193" si="395">Y192/12</f>
        <v>523.58333333333337</v>
      </c>
      <c r="Z193" s="36">
        <f t="shared" ref="Z193" si="396">Z192/12</f>
        <v>523.58333333333337</v>
      </c>
      <c r="AA193" s="36">
        <f t="shared" ref="AA193" si="397">AA192/12</f>
        <v>523.58333333333337</v>
      </c>
      <c r="AB193" s="36">
        <f t="shared" ref="AB193" si="398">AB192/12</f>
        <v>523.58333333333337</v>
      </c>
      <c r="AC193" s="36">
        <f t="shared" ref="AC193" si="399">AC192/12</f>
        <v>523.58333333333337</v>
      </c>
      <c r="AD193" s="36">
        <f t="shared" ref="AD193" si="400">AD192/12</f>
        <v>532.16666666666663</v>
      </c>
      <c r="AE193" s="36">
        <f t="shared" ref="AE193" si="401">AE192/12</f>
        <v>532.16666666666663</v>
      </c>
      <c r="AF193" s="36">
        <f t="shared" ref="AF193" si="402">AF192/12</f>
        <v>532.16666666666663</v>
      </c>
      <c r="AG193" s="36">
        <f t="shared" ref="AG193" si="403">AG192/12</f>
        <v>532.16666666666663</v>
      </c>
      <c r="AH193" s="36">
        <f t="shared" ref="AH193" si="404">AH192/12</f>
        <v>532.16666666666663</v>
      </c>
      <c r="AI193" s="36">
        <f t="shared" ref="AI193" si="405">AI192/12</f>
        <v>532.16666666666663</v>
      </c>
      <c r="AJ193" s="36">
        <f t="shared" ref="AJ193" si="406">AJ192/12</f>
        <v>532.16666666666663</v>
      </c>
      <c r="AK193" s="36">
        <f t="shared" ref="AK193" si="407">AK192/12</f>
        <v>532.16666666666663</v>
      </c>
      <c r="AL193" s="36">
        <f t="shared" ref="AL193" si="408">AL192/12</f>
        <v>532.16666666666663</v>
      </c>
      <c r="AM193" s="36">
        <f t="shared" ref="AM193" si="409">AM192/12</f>
        <v>532.16666666666663</v>
      </c>
      <c r="AN193" s="36">
        <f t="shared" ref="AN193" si="410">AN192/12</f>
        <v>532.16666666666663</v>
      </c>
      <c r="AO193" s="36">
        <f t="shared" ref="AO193" si="411">AO192/12</f>
        <v>532.16666666666663</v>
      </c>
      <c r="AP193" s="173">
        <f>AP192/8</f>
        <v>1166.875</v>
      </c>
      <c r="AQ193" s="173">
        <f t="shared" ref="AQ193:AW193" si="412">AQ192/8</f>
        <v>1166.875</v>
      </c>
      <c r="AR193" s="173">
        <f t="shared" si="412"/>
        <v>1166.875</v>
      </c>
      <c r="AS193" s="173">
        <f t="shared" si="412"/>
        <v>1166.875</v>
      </c>
      <c r="AT193" s="173">
        <f t="shared" si="412"/>
        <v>1166.875</v>
      </c>
      <c r="AU193" s="173">
        <f t="shared" si="412"/>
        <v>1166.875</v>
      </c>
      <c r="AV193" s="173">
        <f t="shared" si="412"/>
        <v>1166.875</v>
      </c>
      <c r="AW193" s="174">
        <f t="shared" si="412"/>
        <v>1166.875</v>
      </c>
    </row>
    <row r="194" spans="1:50" x14ac:dyDescent="0.2">
      <c r="A194" s="281"/>
      <c r="B194" s="52" t="s">
        <v>179</v>
      </c>
      <c r="C194" s="143">
        <v>392</v>
      </c>
      <c r="D194" s="143">
        <v>392</v>
      </c>
      <c r="E194" s="143">
        <v>392</v>
      </c>
      <c r="F194" s="143">
        <v>1165</v>
      </c>
      <c r="G194" s="143">
        <v>1165</v>
      </c>
      <c r="H194" s="143">
        <v>1165</v>
      </c>
      <c r="I194" s="143">
        <v>1165</v>
      </c>
      <c r="J194" s="143">
        <v>1165</v>
      </c>
      <c r="K194" s="143">
        <v>1165</v>
      </c>
      <c r="L194" s="143">
        <v>1165</v>
      </c>
      <c r="M194" s="143">
        <v>1165</v>
      </c>
      <c r="N194" s="143">
        <v>1165</v>
      </c>
      <c r="O194" s="143">
        <v>1165</v>
      </c>
      <c r="P194" s="143">
        <v>1165</v>
      </c>
      <c r="Q194" s="143">
        <v>1165</v>
      </c>
      <c r="R194" s="99">
        <v>528</v>
      </c>
      <c r="S194" s="99">
        <v>528</v>
      </c>
      <c r="T194" s="99">
        <v>528</v>
      </c>
      <c r="U194" s="99">
        <v>528</v>
      </c>
      <c r="V194" s="99">
        <v>528</v>
      </c>
      <c r="W194" s="99">
        <v>528</v>
      </c>
      <c r="X194" s="99">
        <v>528</v>
      </c>
      <c r="Y194" s="99">
        <v>528</v>
      </c>
      <c r="Z194" s="99">
        <v>528</v>
      </c>
      <c r="AA194" s="99">
        <v>528</v>
      </c>
      <c r="AB194" s="99">
        <v>528</v>
      </c>
      <c r="AC194" s="99">
        <v>528</v>
      </c>
      <c r="AD194" s="143">
        <v>9</v>
      </c>
      <c r="AE194" s="143">
        <v>9</v>
      </c>
      <c r="AF194" s="143">
        <v>9</v>
      </c>
      <c r="AG194" s="143">
        <v>9</v>
      </c>
      <c r="AH194" s="143">
        <v>9</v>
      </c>
      <c r="AI194" s="143">
        <v>9</v>
      </c>
      <c r="AJ194" s="143">
        <v>9</v>
      </c>
      <c r="AK194" s="143">
        <v>9</v>
      </c>
      <c r="AL194" s="143">
        <v>9</v>
      </c>
      <c r="AM194" s="143">
        <v>9</v>
      </c>
      <c r="AN194" s="143">
        <v>9</v>
      </c>
      <c r="AO194" s="143">
        <v>9</v>
      </c>
      <c r="AP194" s="143">
        <v>0</v>
      </c>
      <c r="AQ194" s="143">
        <v>0</v>
      </c>
      <c r="AR194" s="143">
        <v>0</v>
      </c>
      <c r="AS194" s="143">
        <v>0</v>
      </c>
      <c r="AT194" s="143">
        <v>0</v>
      </c>
      <c r="AU194" s="143">
        <v>0</v>
      </c>
      <c r="AV194" s="143">
        <v>0</v>
      </c>
      <c r="AW194" s="144">
        <v>0</v>
      </c>
      <c r="AX194" s="139"/>
    </row>
    <row r="195" spans="1:50" x14ac:dyDescent="0.2">
      <c r="A195" s="281"/>
      <c r="B195" s="52" t="s">
        <v>180</v>
      </c>
      <c r="C195" s="36">
        <f>C194/12</f>
        <v>32.666666666666664</v>
      </c>
      <c r="D195" s="36">
        <f t="shared" ref="D195" si="413">D194/12</f>
        <v>32.666666666666664</v>
      </c>
      <c r="E195" s="36">
        <f t="shared" ref="E195" si="414">E194/12</f>
        <v>32.666666666666664</v>
      </c>
      <c r="F195" s="36">
        <f t="shared" ref="F195" si="415">F194/12</f>
        <v>97.083333333333329</v>
      </c>
      <c r="G195" s="36">
        <f t="shared" ref="G195" si="416">G194/12</f>
        <v>97.083333333333329</v>
      </c>
      <c r="H195" s="36">
        <f t="shared" ref="H195" si="417">H194/12</f>
        <v>97.083333333333329</v>
      </c>
      <c r="I195" s="36">
        <f t="shared" ref="I195" si="418">I194/12</f>
        <v>97.083333333333329</v>
      </c>
      <c r="J195" s="36">
        <f t="shared" ref="J195" si="419">J194/12</f>
        <v>97.083333333333329</v>
      </c>
      <c r="K195" s="36">
        <f t="shared" ref="K195" si="420">K194/12</f>
        <v>97.083333333333329</v>
      </c>
      <c r="L195" s="36">
        <f t="shared" ref="L195" si="421">L194/12</f>
        <v>97.083333333333329</v>
      </c>
      <c r="M195" s="36">
        <f t="shared" ref="M195" si="422">M194/12</f>
        <v>97.083333333333329</v>
      </c>
      <c r="N195" s="36">
        <f t="shared" ref="N195" si="423">N194/12</f>
        <v>97.083333333333329</v>
      </c>
      <c r="O195" s="36">
        <f t="shared" ref="O195" si="424">O194/12</f>
        <v>97.083333333333329</v>
      </c>
      <c r="P195" s="36">
        <f t="shared" ref="P195" si="425">P194/12</f>
        <v>97.083333333333329</v>
      </c>
      <c r="Q195" s="36">
        <f t="shared" ref="Q195" si="426">Q194/12</f>
        <v>97.083333333333329</v>
      </c>
      <c r="R195" s="36">
        <f t="shared" ref="R195" si="427">R194/12</f>
        <v>44</v>
      </c>
      <c r="S195" s="36">
        <f t="shared" ref="S195" si="428">S194/12</f>
        <v>44</v>
      </c>
      <c r="T195" s="36">
        <f t="shared" ref="T195" si="429">T194/12</f>
        <v>44</v>
      </c>
      <c r="U195" s="36">
        <f t="shared" ref="U195" si="430">U194/12</f>
        <v>44</v>
      </c>
      <c r="V195" s="36">
        <f t="shared" ref="V195" si="431">V194/12</f>
        <v>44</v>
      </c>
      <c r="W195" s="36">
        <f t="shared" ref="W195" si="432">W194/12</f>
        <v>44</v>
      </c>
      <c r="X195" s="36">
        <f t="shared" ref="X195" si="433">X194/12</f>
        <v>44</v>
      </c>
      <c r="Y195" s="36">
        <f t="shared" ref="Y195" si="434">Y194/12</f>
        <v>44</v>
      </c>
      <c r="Z195" s="36">
        <f t="shared" ref="Z195" si="435">Z194/12</f>
        <v>44</v>
      </c>
      <c r="AA195" s="36">
        <f t="shared" ref="AA195" si="436">AA194/12</f>
        <v>44</v>
      </c>
      <c r="AB195" s="36">
        <f t="shared" ref="AB195" si="437">AB194/12</f>
        <v>44</v>
      </c>
      <c r="AC195" s="36">
        <f t="shared" ref="AC195" si="438">AC194/12</f>
        <v>44</v>
      </c>
      <c r="AD195" s="36">
        <f t="shared" ref="AD195" si="439">AD194/12</f>
        <v>0.75</v>
      </c>
      <c r="AE195" s="36">
        <f t="shared" ref="AE195" si="440">AE194/12</f>
        <v>0.75</v>
      </c>
      <c r="AF195" s="36">
        <f t="shared" ref="AF195" si="441">AF194/12</f>
        <v>0.75</v>
      </c>
      <c r="AG195" s="36">
        <f t="shared" ref="AG195" si="442">AG194/12</f>
        <v>0.75</v>
      </c>
      <c r="AH195" s="36">
        <f t="shared" ref="AH195" si="443">AH194/12</f>
        <v>0.75</v>
      </c>
      <c r="AI195" s="36">
        <f t="shared" ref="AI195" si="444">AI194/12</f>
        <v>0.75</v>
      </c>
      <c r="AJ195" s="36">
        <f t="shared" ref="AJ195" si="445">AJ194/12</f>
        <v>0.75</v>
      </c>
      <c r="AK195" s="36">
        <f t="shared" ref="AK195" si="446">AK194/12</f>
        <v>0.75</v>
      </c>
      <c r="AL195" s="36">
        <f t="shared" ref="AL195" si="447">AL194/12</f>
        <v>0.75</v>
      </c>
      <c r="AM195" s="36">
        <f t="shared" ref="AM195" si="448">AM194/12</f>
        <v>0.75</v>
      </c>
      <c r="AN195" s="36">
        <f t="shared" ref="AN195" si="449">AN194/12</f>
        <v>0.75</v>
      </c>
      <c r="AO195" s="36">
        <f t="shared" ref="AO195" si="450">AO194/12</f>
        <v>0.75</v>
      </c>
      <c r="AP195" s="173">
        <f>AP194/7</f>
        <v>0</v>
      </c>
      <c r="AQ195" s="173">
        <f t="shared" ref="AQ195" si="451">AQ194/7</f>
        <v>0</v>
      </c>
      <c r="AR195" s="173">
        <f t="shared" ref="AR195" si="452">AR194/7</f>
        <v>0</v>
      </c>
      <c r="AS195" s="173">
        <f t="shared" ref="AS195" si="453">AS194/7</f>
        <v>0</v>
      </c>
      <c r="AT195" s="173">
        <f t="shared" ref="AT195" si="454">AT194/7</f>
        <v>0</v>
      </c>
      <c r="AU195" s="173">
        <f t="shared" ref="AU195" si="455">AU194/7</f>
        <v>0</v>
      </c>
      <c r="AV195" s="173">
        <f t="shared" ref="AV195:AW195" si="456">AV194/7</f>
        <v>0</v>
      </c>
      <c r="AW195" s="174">
        <f t="shared" si="456"/>
        <v>0</v>
      </c>
    </row>
    <row r="196" spans="1:50" x14ac:dyDescent="0.2">
      <c r="A196" s="281"/>
      <c r="B196" s="52" t="s">
        <v>133</v>
      </c>
      <c r="C196" s="150">
        <f t="shared" ref="C196:AW196" si="457">$D$25</f>
        <v>0.95</v>
      </c>
      <c r="D196" s="150">
        <f t="shared" si="457"/>
        <v>0.95</v>
      </c>
      <c r="E196" s="150">
        <f t="shared" si="457"/>
        <v>0.95</v>
      </c>
      <c r="F196" s="150">
        <f t="shared" si="457"/>
        <v>0.95</v>
      </c>
      <c r="G196" s="150">
        <f t="shared" si="457"/>
        <v>0.95</v>
      </c>
      <c r="H196" s="150">
        <f t="shared" si="457"/>
        <v>0.95</v>
      </c>
      <c r="I196" s="150">
        <f t="shared" si="457"/>
        <v>0.95</v>
      </c>
      <c r="J196" s="150">
        <f t="shared" si="457"/>
        <v>0.95</v>
      </c>
      <c r="K196" s="150">
        <f t="shared" si="457"/>
        <v>0.95</v>
      </c>
      <c r="L196" s="150">
        <f t="shared" si="457"/>
        <v>0.95</v>
      </c>
      <c r="M196" s="150">
        <f t="shared" si="457"/>
        <v>0.95</v>
      </c>
      <c r="N196" s="150">
        <f t="shared" si="457"/>
        <v>0.95</v>
      </c>
      <c r="O196" s="150">
        <f t="shared" si="457"/>
        <v>0.95</v>
      </c>
      <c r="P196" s="150">
        <f t="shared" si="457"/>
        <v>0.95</v>
      </c>
      <c r="Q196" s="150">
        <f t="shared" si="457"/>
        <v>0.95</v>
      </c>
      <c r="R196" s="150">
        <f t="shared" si="457"/>
        <v>0.95</v>
      </c>
      <c r="S196" s="150">
        <f t="shared" si="457"/>
        <v>0.95</v>
      </c>
      <c r="T196" s="150">
        <f t="shared" si="457"/>
        <v>0.95</v>
      </c>
      <c r="U196" s="150">
        <f t="shared" si="457"/>
        <v>0.95</v>
      </c>
      <c r="V196" s="150">
        <f t="shared" si="457"/>
        <v>0.95</v>
      </c>
      <c r="W196" s="150">
        <f t="shared" si="457"/>
        <v>0.95</v>
      </c>
      <c r="X196" s="150">
        <f t="shared" si="457"/>
        <v>0.95</v>
      </c>
      <c r="Y196" s="150">
        <f t="shared" si="457"/>
        <v>0.95</v>
      </c>
      <c r="Z196" s="150">
        <f t="shared" si="457"/>
        <v>0.95</v>
      </c>
      <c r="AA196" s="150">
        <f t="shared" si="457"/>
        <v>0.95</v>
      </c>
      <c r="AB196" s="150">
        <f t="shared" si="457"/>
        <v>0.95</v>
      </c>
      <c r="AC196" s="150">
        <f t="shared" si="457"/>
        <v>0.95</v>
      </c>
      <c r="AD196" s="150">
        <f t="shared" si="457"/>
        <v>0.95</v>
      </c>
      <c r="AE196" s="150">
        <f t="shared" si="457"/>
        <v>0.95</v>
      </c>
      <c r="AF196" s="150">
        <f t="shared" si="457"/>
        <v>0.95</v>
      </c>
      <c r="AG196" s="150">
        <f t="shared" si="457"/>
        <v>0.95</v>
      </c>
      <c r="AH196" s="150">
        <f t="shared" si="457"/>
        <v>0.95</v>
      </c>
      <c r="AI196" s="150">
        <f t="shared" si="457"/>
        <v>0.95</v>
      </c>
      <c r="AJ196" s="150">
        <f t="shared" si="457"/>
        <v>0.95</v>
      </c>
      <c r="AK196" s="150">
        <f t="shared" si="457"/>
        <v>0.95</v>
      </c>
      <c r="AL196" s="150">
        <f t="shared" si="457"/>
        <v>0.95</v>
      </c>
      <c r="AM196" s="150">
        <f t="shared" si="457"/>
        <v>0.95</v>
      </c>
      <c r="AN196" s="150">
        <f t="shared" si="457"/>
        <v>0.95</v>
      </c>
      <c r="AO196" s="150">
        <f t="shared" si="457"/>
        <v>0.95</v>
      </c>
      <c r="AP196" s="150">
        <f t="shared" si="457"/>
        <v>0.95</v>
      </c>
      <c r="AQ196" s="150">
        <f t="shared" si="457"/>
        <v>0.95</v>
      </c>
      <c r="AR196" s="150">
        <f t="shared" si="457"/>
        <v>0.95</v>
      </c>
      <c r="AS196" s="150">
        <f t="shared" si="457"/>
        <v>0.95</v>
      </c>
      <c r="AT196" s="150">
        <f t="shared" si="457"/>
        <v>0.95</v>
      </c>
      <c r="AU196" s="150">
        <f t="shared" si="457"/>
        <v>0.95</v>
      </c>
      <c r="AV196" s="150">
        <f t="shared" si="457"/>
        <v>0.95</v>
      </c>
      <c r="AW196" s="151">
        <f t="shared" si="457"/>
        <v>0.95</v>
      </c>
      <c r="AX196" s="127"/>
    </row>
    <row r="197" spans="1:50" ht="17" thickBot="1" x14ac:dyDescent="0.25">
      <c r="A197" s="282"/>
      <c r="B197" s="247" t="s">
        <v>20</v>
      </c>
      <c r="C197" s="118">
        <f t="shared" ref="C197:AW197" si="458">(C193+C195)*C196</f>
        <v>60.958333333333321</v>
      </c>
      <c r="D197" s="118">
        <f t="shared" si="458"/>
        <v>60.958333333333321</v>
      </c>
      <c r="E197" s="118">
        <f t="shared" si="458"/>
        <v>60.958333333333321</v>
      </c>
      <c r="F197" s="118">
        <f t="shared" si="458"/>
        <v>150.97083333333333</v>
      </c>
      <c r="G197" s="118">
        <f t="shared" si="458"/>
        <v>150.97083333333333</v>
      </c>
      <c r="H197" s="118">
        <f t="shared" si="458"/>
        <v>150.97083333333333</v>
      </c>
      <c r="I197" s="118">
        <f t="shared" si="458"/>
        <v>150.97083333333333</v>
      </c>
      <c r="J197" s="118">
        <f t="shared" si="458"/>
        <v>150.97083333333333</v>
      </c>
      <c r="K197" s="118">
        <f t="shared" si="458"/>
        <v>150.97083333333333</v>
      </c>
      <c r="L197" s="118">
        <f t="shared" si="458"/>
        <v>150.97083333333333</v>
      </c>
      <c r="M197" s="118">
        <f t="shared" si="458"/>
        <v>150.97083333333333</v>
      </c>
      <c r="N197" s="118">
        <f t="shared" si="458"/>
        <v>150.97083333333333</v>
      </c>
      <c r="O197" s="118">
        <f t="shared" si="458"/>
        <v>150.97083333333333</v>
      </c>
      <c r="P197" s="118">
        <f t="shared" si="458"/>
        <v>150.97083333333333</v>
      </c>
      <c r="Q197" s="118">
        <f t="shared" si="458"/>
        <v>150.97083333333333</v>
      </c>
      <c r="R197" s="118">
        <f t="shared" si="458"/>
        <v>539.20416666666665</v>
      </c>
      <c r="S197" s="118">
        <f t="shared" si="458"/>
        <v>539.20416666666665</v>
      </c>
      <c r="T197" s="118">
        <f t="shared" si="458"/>
        <v>539.20416666666665</v>
      </c>
      <c r="U197" s="118">
        <f t="shared" si="458"/>
        <v>539.20416666666665</v>
      </c>
      <c r="V197" s="118">
        <f t="shared" si="458"/>
        <v>539.20416666666665</v>
      </c>
      <c r="W197" s="118">
        <f t="shared" si="458"/>
        <v>539.20416666666665</v>
      </c>
      <c r="X197" s="118">
        <f t="shared" si="458"/>
        <v>539.20416666666665</v>
      </c>
      <c r="Y197" s="118">
        <f t="shared" si="458"/>
        <v>539.20416666666665</v>
      </c>
      <c r="Z197" s="118">
        <f t="shared" si="458"/>
        <v>539.20416666666665</v>
      </c>
      <c r="AA197" s="118">
        <f t="shared" si="458"/>
        <v>539.20416666666665</v>
      </c>
      <c r="AB197" s="118">
        <f t="shared" si="458"/>
        <v>539.20416666666665</v>
      </c>
      <c r="AC197" s="118">
        <f t="shared" si="458"/>
        <v>539.20416666666665</v>
      </c>
      <c r="AD197" s="118">
        <f t="shared" si="458"/>
        <v>506.27083333333326</v>
      </c>
      <c r="AE197" s="118">
        <f t="shared" si="458"/>
        <v>506.27083333333326</v>
      </c>
      <c r="AF197" s="118">
        <f t="shared" si="458"/>
        <v>506.27083333333326</v>
      </c>
      <c r="AG197" s="118">
        <f t="shared" si="458"/>
        <v>506.27083333333326</v>
      </c>
      <c r="AH197" s="118">
        <f t="shared" si="458"/>
        <v>506.27083333333326</v>
      </c>
      <c r="AI197" s="118">
        <f t="shared" si="458"/>
        <v>506.27083333333326</v>
      </c>
      <c r="AJ197" s="118">
        <f t="shared" si="458"/>
        <v>506.27083333333326</v>
      </c>
      <c r="AK197" s="118">
        <f t="shared" si="458"/>
        <v>506.27083333333326</v>
      </c>
      <c r="AL197" s="118">
        <f t="shared" si="458"/>
        <v>506.27083333333326</v>
      </c>
      <c r="AM197" s="118">
        <f t="shared" si="458"/>
        <v>506.27083333333326</v>
      </c>
      <c r="AN197" s="118">
        <f t="shared" si="458"/>
        <v>506.27083333333326</v>
      </c>
      <c r="AO197" s="118">
        <f t="shared" si="458"/>
        <v>506.27083333333326</v>
      </c>
      <c r="AP197" s="118">
        <f t="shared" si="458"/>
        <v>1108.53125</v>
      </c>
      <c r="AQ197" s="118">
        <f t="shared" si="458"/>
        <v>1108.53125</v>
      </c>
      <c r="AR197" s="118">
        <f t="shared" si="458"/>
        <v>1108.53125</v>
      </c>
      <c r="AS197" s="118">
        <f t="shared" si="458"/>
        <v>1108.53125</v>
      </c>
      <c r="AT197" s="118">
        <f t="shared" si="458"/>
        <v>1108.53125</v>
      </c>
      <c r="AU197" s="118">
        <f t="shared" si="458"/>
        <v>1108.53125</v>
      </c>
      <c r="AV197" s="118">
        <f t="shared" si="458"/>
        <v>1108.53125</v>
      </c>
      <c r="AW197" s="119">
        <f t="shared" si="458"/>
        <v>1108.53125</v>
      </c>
    </row>
    <row r="198" spans="1:50" x14ac:dyDescent="0.2">
      <c r="A198" s="280" t="s">
        <v>187</v>
      </c>
      <c r="B198" s="243" t="s">
        <v>21</v>
      </c>
      <c r="C198" s="107">
        <v>3045</v>
      </c>
      <c r="D198" s="105">
        <v>2650</v>
      </c>
      <c r="E198" s="105">
        <v>1942</v>
      </c>
      <c r="F198" s="105">
        <v>2821</v>
      </c>
      <c r="G198" s="105">
        <v>4213</v>
      </c>
      <c r="H198" s="105">
        <v>4891</v>
      </c>
      <c r="I198" s="105">
        <v>4711</v>
      </c>
      <c r="J198" s="105">
        <v>4182</v>
      </c>
      <c r="K198" s="105">
        <v>3423</v>
      </c>
      <c r="L198" s="105">
        <v>3436</v>
      </c>
      <c r="M198" s="105">
        <v>4740</v>
      </c>
      <c r="N198" s="105">
        <v>4592</v>
      </c>
      <c r="O198" s="105">
        <v>8467</v>
      </c>
      <c r="P198" s="105">
        <v>5285</v>
      </c>
      <c r="Q198" s="105">
        <v>2810</v>
      </c>
      <c r="R198" s="108">
        <v>3071</v>
      </c>
      <c r="S198" s="108">
        <v>4522</v>
      </c>
      <c r="T198" s="108">
        <v>5411</v>
      </c>
      <c r="U198" s="108">
        <v>9211</v>
      </c>
      <c r="V198" s="108">
        <v>9294</v>
      </c>
      <c r="W198" s="108">
        <v>11988</v>
      </c>
      <c r="X198" s="108">
        <v>8621</v>
      </c>
      <c r="Y198" s="108">
        <v>6600</v>
      </c>
      <c r="Z198" s="108">
        <v>4600</v>
      </c>
      <c r="AA198" s="108">
        <v>3828</v>
      </c>
      <c r="AB198" s="108">
        <v>2821</v>
      </c>
      <c r="AC198" s="108">
        <v>2158</v>
      </c>
      <c r="AD198" s="108">
        <v>5723</v>
      </c>
      <c r="AE198" s="108">
        <v>3305</v>
      </c>
      <c r="AF198" s="108">
        <v>2099</v>
      </c>
      <c r="AG198" s="108">
        <v>1837</v>
      </c>
      <c r="AH198" s="108">
        <v>942</v>
      </c>
      <c r="AI198" s="108">
        <v>829</v>
      </c>
      <c r="AJ198" s="108">
        <v>1410</v>
      </c>
      <c r="AK198" s="108">
        <v>2091</v>
      </c>
      <c r="AL198" s="108">
        <v>3038</v>
      </c>
      <c r="AM198" s="108">
        <v>3766</v>
      </c>
      <c r="AN198" s="108">
        <v>1510</v>
      </c>
      <c r="AO198" s="108">
        <v>770</v>
      </c>
      <c r="AP198" s="108">
        <v>3561</v>
      </c>
      <c r="AQ198" s="108">
        <v>4480</v>
      </c>
      <c r="AR198" s="108">
        <v>5003</v>
      </c>
      <c r="AS198" s="108">
        <v>5296</v>
      </c>
      <c r="AT198" s="108">
        <v>4350</v>
      </c>
      <c r="AU198" s="108">
        <v>3785</v>
      </c>
      <c r="AV198" s="108">
        <v>3448</v>
      </c>
      <c r="AW198" s="246"/>
      <c r="AX198" s="139"/>
    </row>
    <row r="199" spans="1:50" x14ac:dyDescent="0.2">
      <c r="A199" s="281"/>
      <c r="B199" s="251" t="s">
        <v>190</v>
      </c>
      <c r="C199" s="252">
        <f>SUM(C185,C188,C191,C197)</f>
        <v>598.00833333333344</v>
      </c>
      <c r="D199" s="252">
        <f t="shared" ref="D199:AW199" si="459">SUM(D185,D188,D191,D197)</f>
        <v>561.65833333333342</v>
      </c>
      <c r="E199" s="252">
        <f t="shared" si="459"/>
        <v>449.05833333333334</v>
      </c>
      <c r="F199" s="252">
        <f t="shared" si="459"/>
        <v>649.42083333333335</v>
      </c>
      <c r="G199" s="252">
        <f t="shared" si="459"/>
        <v>933.12083333333339</v>
      </c>
      <c r="H199" s="252">
        <f t="shared" si="459"/>
        <v>1075.2208333333335</v>
      </c>
      <c r="I199" s="252">
        <f t="shared" si="459"/>
        <v>1033.3208333333334</v>
      </c>
      <c r="J199" s="252">
        <f t="shared" si="459"/>
        <v>967.17083333333335</v>
      </c>
      <c r="K199" s="252">
        <f t="shared" si="459"/>
        <v>809.37083333333339</v>
      </c>
      <c r="L199" s="252">
        <f t="shared" si="459"/>
        <v>788.12083333333339</v>
      </c>
      <c r="M199" s="252">
        <f t="shared" si="459"/>
        <v>1029.2708333333335</v>
      </c>
      <c r="N199" s="252">
        <f t="shared" si="459"/>
        <v>1030.3708333333334</v>
      </c>
      <c r="O199" s="252">
        <f t="shared" si="459"/>
        <v>1828.4208333333336</v>
      </c>
      <c r="P199" s="252">
        <f t="shared" si="459"/>
        <v>1183.1208333333334</v>
      </c>
      <c r="Q199" s="252">
        <f t="shared" si="459"/>
        <v>713.87083333333339</v>
      </c>
      <c r="R199" s="253">
        <f t="shared" si="459"/>
        <v>1155.0541666666668</v>
      </c>
      <c r="S199" s="253">
        <f t="shared" si="459"/>
        <v>1474.6041666666667</v>
      </c>
      <c r="T199" s="253">
        <f t="shared" si="459"/>
        <v>1675.6541666666667</v>
      </c>
      <c r="U199" s="253">
        <f t="shared" si="459"/>
        <v>2522.3041666666668</v>
      </c>
      <c r="V199" s="253">
        <f t="shared" si="459"/>
        <v>2609.5041666666666</v>
      </c>
      <c r="W199" s="253">
        <f t="shared" si="459"/>
        <v>3245.354166666667</v>
      </c>
      <c r="X199" s="253">
        <f t="shared" si="459"/>
        <v>2475.7541666666666</v>
      </c>
      <c r="Y199" s="253">
        <f t="shared" si="459"/>
        <v>2016.8041666666668</v>
      </c>
      <c r="Z199" s="253">
        <f t="shared" si="459"/>
        <v>1516.1541666666667</v>
      </c>
      <c r="AA199" s="253">
        <f t="shared" si="459"/>
        <v>1310.1541666666667</v>
      </c>
      <c r="AB199" s="253">
        <f t="shared" si="459"/>
        <v>1075.6541666666667</v>
      </c>
      <c r="AC199" s="253">
        <f t="shared" si="459"/>
        <v>932.1541666666667</v>
      </c>
      <c r="AD199" s="253">
        <f t="shared" si="459"/>
        <v>1522.6708333333333</v>
      </c>
      <c r="AE199" s="253">
        <f t="shared" si="459"/>
        <v>1070.6708333333333</v>
      </c>
      <c r="AF199" s="253">
        <f t="shared" si="459"/>
        <v>868.2208333333333</v>
      </c>
      <c r="AG199" s="253">
        <f t="shared" si="459"/>
        <v>807.17083333333335</v>
      </c>
      <c r="AH199" s="253">
        <f t="shared" si="459"/>
        <v>663.62083333333328</v>
      </c>
      <c r="AI199" s="253">
        <f t="shared" si="459"/>
        <v>650.4708333333333</v>
      </c>
      <c r="AJ199" s="253">
        <f t="shared" si="459"/>
        <v>749.62083333333328</v>
      </c>
      <c r="AK199" s="253">
        <f t="shared" si="459"/>
        <v>865.12083333333328</v>
      </c>
      <c r="AL199" s="253">
        <f t="shared" si="459"/>
        <v>1013.2208333333333</v>
      </c>
      <c r="AM199" s="253">
        <f t="shared" si="459"/>
        <v>1138.2708333333335</v>
      </c>
      <c r="AN199" s="253">
        <f t="shared" si="459"/>
        <v>764.32083333333333</v>
      </c>
      <c r="AO199" s="253">
        <f t="shared" si="459"/>
        <v>635.4708333333333</v>
      </c>
      <c r="AP199" s="253">
        <f t="shared" si="459"/>
        <v>1649.03125</v>
      </c>
      <c r="AQ199" s="253">
        <f t="shared" si="459"/>
        <v>1795.98125</v>
      </c>
      <c r="AR199" s="253">
        <f t="shared" si="459"/>
        <v>1907.2312500000003</v>
      </c>
      <c r="AS199" s="253">
        <f t="shared" si="459"/>
        <v>1934.78125</v>
      </c>
      <c r="AT199" s="253">
        <f t="shared" si="459"/>
        <v>1778.8312500000002</v>
      </c>
      <c r="AU199" s="253">
        <f t="shared" si="459"/>
        <v>1711.78125</v>
      </c>
      <c r="AV199" s="254">
        <f t="shared" si="459"/>
        <v>1651.9312500000001</v>
      </c>
      <c r="AW199" s="259">
        <f t="shared" si="459"/>
        <v>1108.53125</v>
      </c>
      <c r="AX199" s="139"/>
    </row>
    <row r="200" spans="1:50" ht="17" thickBot="1" x14ac:dyDescent="0.25">
      <c r="A200" s="283"/>
      <c r="B200" s="257" t="s">
        <v>71</v>
      </c>
      <c r="C200" s="63">
        <f>C199+C179</f>
        <v>4912.0083333333332</v>
      </c>
      <c r="D200" s="63">
        <f t="shared" ref="D200" si="460">D199+D179</f>
        <v>6166.1967948717956</v>
      </c>
      <c r="E200" s="63">
        <f t="shared" ref="E200" si="461">E199+E179</f>
        <v>5926.9814102564105</v>
      </c>
      <c r="F200" s="63">
        <f t="shared" ref="F200" si="462">F199+F179</f>
        <v>5690.6516025641031</v>
      </c>
      <c r="G200" s="63">
        <f t="shared" ref="G200" si="463">G199+G179</f>
        <v>5989.8900641025639</v>
      </c>
      <c r="H200" s="63">
        <f t="shared" ref="H200" si="464">H199+H179</f>
        <v>9878.6823717948701</v>
      </c>
      <c r="I200" s="63">
        <f t="shared" ref="I200" si="465">I199+I179</f>
        <v>10980.243910256409</v>
      </c>
      <c r="J200" s="63">
        <f t="shared" ref="J200" si="466">J199+J179</f>
        <v>12381.478525641025</v>
      </c>
      <c r="K200" s="63">
        <f t="shared" ref="K200" si="467">K199+K179</f>
        <v>10340.601602564104</v>
      </c>
      <c r="L200" s="63">
        <f t="shared" ref="L200" si="468">L199+L179</f>
        <v>9138.4285256410258</v>
      </c>
      <c r="M200" s="63">
        <f t="shared" ref="M200" si="469">M199+M179</f>
        <v>11223.886217948719</v>
      </c>
      <c r="N200" s="63">
        <f t="shared" ref="N200" si="470">N199+N179</f>
        <v>11942.909294871795</v>
      </c>
      <c r="O200" s="63">
        <f t="shared" ref="O200" si="471">O199+O179</f>
        <v>15555.728525641025</v>
      </c>
      <c r="P200" s="63">
        <f t="shared" ref="P200" si="472">P199+P179</f>
        <v>16366.351602564104</v>
      </c>
      <c r="Q200" s="63">
        <f t="shared" ref="Q200" si="473">Q199+Q179</f>
        <v>16245.486217948717</v>
      </c>
      <c r="R200" s="63">
        <f t="shared" ref="R200" si="474">R199+R179</f>
        <v>15225.515705128206</v>
      </c>
      <c r="S200" s="63">
        <f t="shared" ref="S200" si="475">S199+S179</f>
        <v>25039.834935897437</v>
      </c>
      <c r="T200" s="63">
        <f t="shared" ref="T200" si="476">T199+T179</f>
        <v>32272.731089743589</v>
      </c>
      <c r="U200" s="63">
        <f t="shared" ref="U200" si="477">U199+U179</f>
        <v>35261.765705128208</v>
      </c>
      <c r="V200" s="63">
        <f t="shared" ref="V200" si="478">V199+V179</f>
        <v>46712.65801282051</v>
      </c>
      <c r="W200" s="63">
        <f t="shared" ref="W200" si="479">W199+W179</f>
        <v>33970.584935897437</v>
      </c>
      <c r="X200" s="63">
        <f t="shared" ref="X200" si="480">X199+X179</f>
        <v>28222.677243589744</v>
      </c>
      <c r="Y200" s="63">
        <f t="shared" ref="Y200" si="481">Y199+Y179</f>
        <v>18324.265705128208</v>
      </c>
      <c r="Z200" s="63">
        <f t="shared" ref="Z200" si="482">Z199+Z179</f>
        <v>11156.923397435898</v>
      </c>
      <c r="AA200" s="63">
        <f t="shared" ref="AA200" si="483">AA199+AA179</f>
        <v>7524.8464743589757</v>
      </c>
      <c r="AB200" s="63">
        <f t="shared" ref="AB200" si="484">AB199+AB179</f>
        <v>6336.8849358974367</v>
      </c>
      <c r="AC200" s="63">
        <f t="shared" ref="AC200" si="485">AC199+AC179</f>
        <v>5828.0772435897434</v>
      </c>
      <c r="AD200" s="63">
        <f t="shared" ref="AD200" si="486">AD199+AD179</f>
        <v>4667.8246794871793</v>
      </c>
      <c r="AE200" s="63">
        <f t="shared" ref="AE200" si="487">AE199+AE179</f>
        <v>4454.978525641026</v>
      </c>
      <c r="AF200" s="63">
        <f t="shared" ref="AF200" si="488">AF199+AF179</f>
        <v>4047.3285256410259</v>
      </c>
      <c r="AG200" s="63">
        <f t="shared" ref="AG200" si="489">AG199+AG179</f>
        <v>1643.0862179487178</v>
      </c>
      <c r="AH200" s="63">
        <f t="shared" ref="AH200" si="490">AH199+AH179</f>
        <v>1478.4400641025641</v>
      </c>
      <c r="AI200" s="63">
        <f t="shared" ref="AI200" si="491">AI199+AI179</f>
        <v>1653.4208333333331</v>
      </c>
      <c r="AJ200" s="63">
        <f t="shared" ref="AJ200" si="492">AJ199+AJ179</f>
        <v>2105.4516025641024</v>
      </c>
      <c r="AK200" s="63">
        <f t="shared" ref="AK200" si="493">AK199+AK179</f>
        <v>2804.8746794871795</v>
      </c>
      <c r="AL200" s="63">
        <f t="shared" ref="AL200" si="494">AL199+AL179</f>
        <v>3436.2516025641025</v>
      </c>
      <c r="AM200" s="63">
        <f t="shared" ref="AM200" si="495">AM199+AM179</f>
        <v>4810.6323717948726</v>
      </c>
      <c r="AN200" s="63">
        <f t="shared" ref="AN200" si="496">AN199+AN179</f>
        <v>4771.1016025641029</v>
      </c>
      <c r="AO200" s="63">
        <f t="shared" ref="AO200" si="497">AO199+AO179</f>
        <v>5788.3246794871793</v>
      </c>
      <c r="AP200" s="63">
        <f t="shared" ref="AP200" si="498">AP199+AP179</f>
        <v>7618.4274038461535</v>
      </c>
      <c r="AQ200" s="63">
        <f t="shared" ref="AQ200" si="499">AQ199+AQ179</f>
        <v>15481.454326923078</v>
      </c>
      <c r="AR200" s="63">
        <f t="shared" ref="AR200" si="500">AR199+AR179</f>
        <v>34064.381249999999</v>
      </c>
      <c r="AS200" s="63">
        <f t="shared" ref="AS200" si="501">AS199+AS179</f>
        <v>29438.227403846155</v>
      </c>
      <c r="AT200" s="63">
        <f t="shared" ref="AT200" si="502">AT199+AT179</f>
        <v>24120.654326923079</v>
      </c>
      <c r="AU200" s="63">
        <f t="shared" ref="AU200" si="503">AU199+AU179</f>
        <v>27758.631249999999</v>
      </c>
      <c r="AV200" s="63">
        <f t="shared" ref="AV200:AW200" si="504">AV199+AV179</f>
        <v>38300.181250000001</v>
      </c>
      <c r="AW200" s="64">
        <f t="shared" si="504"/>
        <v>35437.558173076926</v>
      </c>
    </row>
    <row r="201" spans="1:50" ht="17" thickBot="1" x14ac:dyDescent="0.25">
      <c r="A201" s="18"/>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8"/>
      <c r="AW201" s="18"/>
    </row>
    <row r="202" spans="1:50" ht="17" thickBot="1" x14ac:dyDescent="0.25">
      <c r="A202" s="121"/>
      <c r="B202" s="122" t="s">
        <v>46</v>
      </c>
      <c r="C202" s="123">
        <v>43009</v>
      </c>
      <c r="D202" s="123">
        <v>43040</v>
      </c>
      <c r="E202" s="123">
        <v>43070</v>
      </c>
      <c r="F202" s="123">
        <v>43101</v>
      </c>
      <c r="G202" s="123">
        <v>43132</v>
      </c>
      <c r="H202" s="123">
        <v>43160</v>
      </c>
      <c r="I202" s="123">
        <v>43191</v>
      </c>
      <c r="J202" s="123">
        <v>43221</v>
      </c>
      <c r="K202" s="123">
        <v>43252</v>
      </c>
      <c r="L202" s="123">
        <v>43282</v>
      </c>
      <c r="M202" s="123">
        <v>43313</v>
      </c>
      <c r="N202" s="123">
        <v>43344</v>
      </c>
      <c r="O202" s="123">
        <v>43374</v>
      </c>
      <c r="P202" s="123">
        <v>43405</v>
      </c>
      <c r="Q202" s="123">
        <v>43435</v>
      </c>
      <c r="R202" s="123">
        <v>43466</v>
      </c>
      <c r="S202" s="123">
        <v>43497</v>
      </c>
      <c r="T202" s="123">
        <v>43525</v>
      </c>
      <c r="U202" s="123">
        <v>43556</v>
      </c>
      <c r="V202" s="123">
        <v>43586</v>
      </c>
      <c r="W202" s="123">
        <v>43617</v>
      </c>
      <c r="X202" s="123">
        <v>43647</v>
      </c>
      <c r="Y202" s="123">
        <v>43678</v>
      </c>
      <c r="Z202" s="123">
        <v>43709</v>
      </c>
      <c r="AA202" s="123">
        <v>43739</v>
      </c>
      <c r="AB202" s="123">
        <v>43770</v>
      </c>
      <c r="AC202" s="123">
        <v>43800</v>
      </c>
      <c r="AD202" s="123">
        <v>43831</v>
      </c>
      <c r="AE202" s="123">
        <v>43862</v>
      </c>
      <c r="AF202" s="123">
        <v>43891</v>
      </c>
      <c r="AG202" s="123">
        <v>43922</v>
      </c>
      <c r="AH202" s="123">
        <v>43952</v>
      </c>
      <c r="AI202" s="123">
        <v>43983</v>
      </c>
      <c r="AJ202" s="123">
        <v>44013</v>
      </c>
      <c r="AK202" s="123">
        <v>44044</v>
      </c>
      <c r="AL202" s="123">
        <v>44075</v>
      </c>
      <c r="AM202" s="123">
        <v>44105</v>
      </c>
      <c r="AN202" s="123">
        <v>44136</v>
      </c>
      <c r="AO202" s="123">
        <v>44166</v>
      </c>
      <c r="AP202" s="123">
        <v>44197</v>
      </c>
      <c r="AQ202" s="123">
        <v>44228</v>
      </c>
      <c r="AR202" s="123">
        <v>44256</v>
      </c>
      <c r="AS202" s="123">
        <v>44287</v>
      </c>
      <c r="AT202" s="123">
        <v>44317</v>
      </c>
      <c r="AU202" s="123">
        <v>44348</v>
      </c>
      <c r="AV202" s="190">
        <v>44378</v>
      </c>
      <c r="AW202" s="191">
        <v>44409</v>
      </c>
    </row>
    <row r="203" spans="1:50" ht="17" thickBot="1" x14ac:dyDescent="0.25">
      <c r="A203" s="22"/>
      <c r="B203" s="230" t="s">
        <v>8</v>
      </c>
      <c r="C203" s="23"/>
      <c r="D203" s="23"/>
      <c r="E203" s="23"/>
      <c r="F203" s="23"/>
      <c r="G203" s="23"/>
      <c r="H203" s="23"/>
      <c r="I203" s="23"/>
      <c r="J203" s="23"/>
      <c r="K203" s="23"/>
      <c r="L203" s="23"/>
      <c r="M203" s="23"/>
      <c r="N203" s="23"/>
      <c r="O203" s="23"/>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192"/>
      <c r="AW203" s="231"/>
      <c r="AX203" s="139"/>
    </row>
    <row r="204" spans="1:50" x14ac:dyDescent="0.2">
      <c r="A204" s="280" t="s">
        <v>27</v>
      </c>
      <c r="B204" s="223" t="s">
        <v>55</v>
      </c>
      <c r="C204" s="24">
        <v>159</v>
      </c>
      <c r="D204" s="24">
        <v>154</v>
      </c>
      <c r="E204" s="24">
        <v>167</v>
      </c>
      <c r="F204" s="24">
        <v>161</v>
      </c>
      <c r="G204" s="24">
        <v>201</v>
      </c>
      <c r="H204" s="24">
        <v>244</v>
      </c>
      <c r="I204" s="24">
        <v>187</v>
      </c>
      <c r="J204" s="24">
        <v>182</v>
      </c>
      <c r="K204" s="24">
        <v>111</v>
      </c>
      <c r="L204" s="24">
        <v>172</v>
      </c>
      <c r="M204" s="24">
        <v>297</v>
      </c>
      <c r="N204" s="24">
        <v>226</v>
      </c>
      <c r="O204" s="24">
        <v>252</v>
      </c>
      <c r="P204" s="24">
        <v>200</v>
      </c>
      <c r="Q204" s="24">
        <v>226</v>
      </c>
      <c r="R204" s="24">
        <v>205</v>
      </c>
      <c r="S204" s="24">
        <v>283</v>
      </c>
      <c r="T204" s="24">
        <v>408</v>
      </c>
      <c r="U204" s="24">
        <v>547</v>
      </c>
      <c r="V204" s="24">
        <v>547</v>
      </c>
      <c r="W204" s="24">
        <v>542</v>
      </c>
      <c r="X204" s="24">
        <v>489</v>
      </c>
      <c r="Y204" s="24">
        <v>612</v>
      </c>
      <c r="Z204" s="24">
        <v>1693</v>
      </c>
      <c r="AA204" s="24">
        <v>914</v>
      </c>
      <c r="AB204" s="24">
        <v>1112</v>
      </c>
      <c r="AC204" s="24">
        <v>1484</v>
      </c>
      <c r="AD204" s="24">
        <v>919</v>
      </c>
      <c r="AE204" s="24">
        <v>763</v>
      </c>
      <c r="AF204" s="24">
        <v>465</v>
      </c>
      <c r="AG204" s="24">
        <v>9</v>
      </c>
      <c r="AH204" s="24">
        <v>10</v>
      </c>
      <c r="AI204" s="24">
        <v>13</v>
      </c>
      <c r="AJ204" s="24">
        <v>28</v>
      </c>
      <c r="AK204" s="24">
        <v>22</v>
      </c>
      <c r="AL204" s="24">
        <v>57</v>
      </c>
      <c r="AM204" s="24">
        <v>15</v>
      </c>
      <c r="AN204" s="24">
        <v>28</v>
      </c>
      <c r="AO204" s="24">
        <v>39</v>
      </c>
      <c r="AP204" s="24">
        <v>129</v>
      </c>
      <c r="AQ204" s="24">
        <v>233</v>
      </c>
      <c r="AR204" s="24">
        <v>503</v>
      </c>
      <c r="AS204" s="24">
        <v>266</v>
      </c>
      <c r="AT204" s="24">
        <v>227</v>
      </c>
      <c r="AU204" s="24">
        <v>265</v>
      </c>
      <c r="AV204" s="227">
        <v>198</v>
      </c>
      <c r="AW204" s="96">
        <v>327</v>
      </c>
    </row>
    <row r="205" spans="1:50" x14ac:dyDescent="0.2">
      <c r="A205" s="281"/>
      <c r="B205" s="49" t="s">
        <v>56</v>
      </c>
      <c r="C205" s="29">
        <v>0</v>
      </c>
      <c r="D205" s="29">
        <v>0</v>
      </c>
      <c r="E205" s="29">
        <v>0</v>
      </c>
      <c r="F205" s="29">
        <v>0</v>
      </c>
      <c r="G205" s="29">
        <v>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0</v>
      </c>
      <c r="AC205" s="29">
        <v>0</v>
      </c>
      <c r="AD205" s="29">
        <v>0</v>
      </c>
      <c r="AE205" s="29">
        <v>0</v>
      </c>
      <c r="AF205" s="25">
        <v>117</v>
      </c>
      <c r="AG205" s="25">
        <v>264</v>
      </c>
      <c r="AH205" s="25">
        <v>450</v>
      </c>
      <c r="AI205" s="25">
        <v>666</v>
      </c>
      <c r="AJ205" s="25">
        <v>695</v>
      </c>
      <c r="AK205" s="25">
        <v>928</v>
      </c>
      <c r="AL205" s="25">
        <v>1001</v>
      </c>
      <c r="AM205" s="25">
        <v>1150</v>
      </c>
      <c r="AN205" s="25">
        <v>1181</v>
      </c>
      <c r="AO205" s="25">
        <v>685</v>
      </c>
      <c r="AP205" s="25">
        <v>762</v>
      </c>
      <c r="AQ205" s="25">
        <v>947</v>
      </c>
      <c r="AR205" s="25">
        <v>1385</v>
      </c>
      <c r="AS205" s="25">
        <v>1467</v>
      </c>
      <c r="AT205" s="25">
        <v>1363</v>
      </c>
      <c r="AU205" s="25">
        <v>1206</v>
      </c>
      <c r="AV205" s="206">
        <v>1370</v>
      </c>
      <c r="AW205" s="93">
        <v>1505</v>
      </c>
    </row>
    <row r="206" spans="1:50" x14ac:dyDescent="0.2">
      <c r="A206" s="281"/>
      <c r="B206" s="49" t="s">
        <v>122</v>
      </c>
      <c r="C206" s="150">
        <f t="shared" ref="C206:AW206" si="505">$D$28</f>
        <v>0.35</v>
      </c>
      <c r="D206" s="150">
        <f t="shared" si="505"/>
        <v>0.35</v>
      </c>
      <c r="E206" s="150">
        <f t="shared" si="505"/>
        <v>0.35</v>
      </c>
      <c r="F206" s="150">
        <f t="shared" si="505"/>
        <v>0.35</v>
      </c>
      <c r="G206" s="150">
        <f t="shared" si="505"/>
        <v>0.35</v>
      </c>
      <c r="H206" s="150">
        <f t="shared" si="505"/>
        <v>0.35</v>
      </c>
      <c r="I206" s="150">
        <f t="shared" si="505"/>
        <v>0.35</v>
      </c>
      <c r="J206" s="150">
        <f t="shared" si="505"/>
        <v>0.35</v>
      </c>
      <c r="K206" s="150">
        <f t="shared" si="505"/>
        <v>0.35</v>
      </c>
      <c r="L206" s="150">
        <f t="shared" si="505"/>
        <v>0.35</v>
      </c>
      <c r="M206" s="150">
        <f t="shared" si="505"/>
        <v>0.35</v>
      </c>
      <c r="N206" s="150">
        <f t="shared" si="505"/>
        <v>0.35</v>
      </c>
      <c r="O206" s="150">
        <f t="shared" si="505"/>
        <v>0.35</v>
      </c>
      <c r="P206" s="150">
        <f t="shared" si="505"/>
        <v>0.35</v>
      </c>
      <c r="Q206" s="150">
        <f t="shared" si="505"/>
        <v>0.35</v>
      </c>
      <c r="R206" s="150">
        <f t="shared" si="505"/>
        <v>0.35</v>
      </c>
      <c r="S206" s="150">
        <f t="shared" si="505"/>
        <v>0.35</v>
      </c>
      <c r="T206" s="150">
        <f t="shared" si="505"/>
        <v>0.35</v>
      </c>
      <c r="U206" s="150">
        <f t="shared" si="505"/>
        <v>0.35</v>
      </c>
      <c r="V206" s="150">
        <f t="shared" si="505"/>
        <v>0.35</v>
      </c>
      <c r="W206" s="150">
        <f t="shared" si="505"/>
        <v>0.35</v>
      </c>
      <c r="X206" s="150">
        <f t="shared" si="505"/>
        <v>0.35</v>
      </c>
      <c r="Y206" s="150">
        <f t="shared" si="505"/>
        <v>0.35</v>
      </c>
      <c r="Z206" s="150">
        <f t="shared" si="505"/>
        <v>0.35</v>
      </c>
      <c r="AA206" s="150">
        <f t="shared" si="505"/>
        <v>0.35</v>
      </c>
      <c r="AB206" s="150">
        <f t="shared" si="505"/>
        <v>0.35</v>
      </c>
      <c r="AC206" s="150">
        <f t="shared" si="505"/>
        <v>0.35</v>
      </c>
      <c r="AD206" s="150">
        <f t="shared" si="505"/>
        <v>0.35</v>
      </c>
      <c r="AE206" s="150">
        <f t="shared" si="505"/>
        <v>0.35</v>
      </c>
      <c r="AF206" s="150">
        <f t="shared" si="505"/>
        <v>0.35</v>
      </c>
      <c r="AG206" s="150">
        <f t="shared" si="505"/>
        <v>0.35</v>
      </c>
      <c r="AH206" s="150">
        <f t="shared" si="505"/>
        <v>0.35</v>
      </c>
      <c r="AI206" s="150">
        <f t="shared" si="505"/>
        <v>0.35</v>
      </c>
      <c r="AJ206" s="150">
        <f t="shared" si="505"/>
        <v>0.35</v>
      </c>
      <c r="AK206" s="150">
        <f t="shared" si="505"/>
        <v>0.35</v>
      </c>
      <c r="AL206" s="150">
        <f t="shared" si="505"/>
        <v>0.35</v>
      </c>
      <c r="AM206" s="150">
        <f t="shared" si="505"/>
        <v>0.35</v>
      </c>
      <c r="AN206" s="150">
        <f t="shared" si="505"/>
        <v>0.35</v>
      </c>
      <c r="AO206" s="150">
        <f t="shared" si="505"/>
        <v>0.35</v>
      </c>
      <c r="AP206" s="150">
        <f t="shared" si="505"/>
        <v>0.35</v>
      </c>
      <c r="AQ206" s="150">
        <f t="shared" si="505"/>
        <v>0.35</v>
      </c>
      <c r="AR206" s="150">
        <f t="shared" si="505"/>
        <v>0.35</v>
      </c>
      <c r="AS206" s="150">
        <f t="shared" si="505"/>
        <v>0.35</v>
      </c>
      <c r="AT206" s="150">
        <f t="shared" si="505"/>
        <v>0.35</v>
      </c>
      <c r="AU206" s="150">
        <f t="shared" si="505"/>
        <v>0.35</v>
      </c>
      <c r="AV206" s="150">
        <f t="shared" si="505"/>
        <v>0.35</v>
      </c>
      <c r="AW206" s="151">
        <f t="shared" si="505"/>
        <v>0.35</v>
      </c>
    </row>
    <row r="207" spans="1:50" x14ac:dyDescent="0.2">
      <c r="A207" s="281"/>
      <c r="B207" s="49" t="s">
        <v>67</v>
      </c>
      <c r="C207" s="32">
        <f t="shared" ref="C207:AE207" si="506">C205*C206</f>
        <v>0</v>
      </c>
      <c r="D207" s="32">
        <f t="shared" si="506"/>
        <v>0</v>
      </c>
      <c r="E207" s="32">
        <f t="shared" si="506"/>
        <v>0</v>
      </c>
      <c r="F207" s="32">
        <f t="shared" si="506"/>
        <v>0</v>
      </c>
      <c r="G207" s="32">
        <f t="shared" si="506"/>
        <v>0</v>
      </c>
      <c r="H207" s="32">
        <f t="shared" si="506"/>
        <v>0</v>
      </c>
      <c r="I207" s="32">
        <f t="shared" si="506"/>
        <v>0</v>
      </c>
      <c r="J207" s="32">
        <f t="shared" si="506"/>
        <v>0</v>
      </c>
      <c r="K207" s="32">
        <f t="shared" si="506"/>
        <v>0</v>
      </c>
      <c r="L207" s="32">
        <f t="shared" si="506"/>
        <v>0</v>
      </c>
      <c r="M207" s="32">
        <f t="shared" si="506"/>
        <v>0</v>
      </c>
      <c r="N207" s="32">
        <f t="shared" si="506"/>
        <v>0</v>
      </c>
      <c r="O207" s="32">
        <f t="shared" si="506"/>
        <v>0</v>
      </c>
      <c r="P207" s="32">
        <f t="shared" si="506"/>
        <v>0</v>
      </c>
      <c r="Q207" s="32">
        <f t="shared" si="506"/>
        <v>0</v>
      </c>
      <c r="R207" s="32">
        <f t="shared" si="506"/>
        <v>0</v>
      </c>
      <c r="S207" s="32">
        <f t="shared" si="506"/>
        <v>0</v>
      </c>
      <c r="T207" s="32">
        <f t="shared" si="506"/>
        <v>0</v>
      </c>
      <c r="U207" s="32">
        <f t="shared" si="506"/>
        <v>0</v>
      </c>
      <c r="V207" s="32">
        <f t="shared" si="506"/>
        <v>0</v>
      </c>
      <c r="W207" s="32">
        <f t="shared" si="506"/>
        <v>0</v>
      </c>
      <c r="X207" s="32">
        <f t="shared" si="506"/>
        <v>0</v>
      </c>
      <c r="Y207" s="32">
        <f t="shared" si="506"/>
        <v>0</v>
      </c>
      <c r="Z207" s="32">
        <f t="shared" si="506"/>
        <v>0</v>
      </c>
      <c r="AA207" s="32">
        <f t="shared" si="506"/>
        <v>0</v>
      </c>
      <c r="AB207" s="32">
        <f t="shared" si="506"/>
        <v>0</v>
      </c>
      <c r="AC207" s="32">
        <f t="shared" si="506"/>
        <v>0</v>
      </c>
      <c r="AD207" s="32">
        <f t="shared" si="506"/>
        <v>0</v>
      </c>
      <c r="AE207" s="32">
        <f t="shared" si="506"/>
        <v>0</v>
      </c>
      <c r="AF207" s="32">
        <f t="shared" ref="AF207:AW207" si="507">AF205*AF206</f>
        <v>40.949999999999996</v>
      </c>
      <c r="AG207" s="32">
        <f t="shared" si="507"/>
        <v>92.399999999999991</v>
      </c>
      <c r="AH207" s="32">
        <f t="shared" si="507"/>
        <v>157.5</v>
      </c>
      <c r="AI207" s="32">
        <f t="shared" si="507"/>
        <v>233.1</v>
      </c>
      <c r="AJ207" s="32">
        <f t="shared" si="507"/>
        <v>243.24999999999997</v>
      </c>
      <c r="AK207" s="32">
        <f t="shared" si="507"/>
        <v>324.79999999999995</v>
      </c>
      <c r="AL207" s="32">
        <f t="shared" si="507"/>
        <v>350.34999999999997</v>
      </c>
      <c r="AM207" s="32">
        <f t="shared" si="507"/>
        <v>402.5</v>
      </c>
      <c r="AN207" s="32">
        <f t="shared" si="507"/>
        <v>413.34999999999997</v>
      </c>
      <c r="AO207" s="32">
        <f t="shared" si="507"/>
        <v>239.74999999999997</v>
      </c>
      <c r="AP207" s="32">
        <f t="shared" si="507"/>
        <v>266.7</v>
      </c>
      <c r="AQ207" s="32">
        <f t="shared" si="507"/>
        <v>331.45</v>
      </c>
      <c r="AR207" s="32">
        <f t="shared" si="507"/>
        <v>484.74999999999994</v>
      </c>
      <c r="AS207" s="32">
        <f t="shared" si="507"/>
        <v>513.44999999999993</v>
      </c>
      <c r="AT207" s="32">
        <f t="shared" si="507"/>
        <v>477.04999999999995</v>
      </c>
      <c r="AU207" s="32">
        <f t="shared" si="507"/>
        <v>422.09999999999997</v>
      </c>
      <c r="AV207" s="32">
        <f t="shared" si="507"/>
        <v>479.49999999999994</v>
      </c>
      <c r="AW207" s="50">
        <f t="shared" si="507"/>
        <v>526.75</v>
      </c>
    </row>
    <row r="208" spans="1:50" x14ac:dyDescent="0.2">
      <c r="A208" s="281"/>
      <c r="B208" s="49" t="s">
        <v>59</v>
      </c>
      <c r="C208" s="29">
        <v>1276</v>
      </c>
      <c r="D208" s="29">
        <v>1670</v>
      </c>
      <c r="E208" s="29">
        <v>1963</v>
      </c>
      <c r="F208" s="29">
        <v>1702</v>
      </c>
      <c r="G208" s="29">
        <v>1990</v>
      </c>
      <c r="H208" s="29">
        <v>2178</v>
      </c>
      <c r="I208" s="29">
        <v>2287</v>
      </c>
      <c r="J208" s="29">
        <v>1731</v>
      </c>
      <c r="K208" s="29">
        <v>1494</v>
      </c>
      <c r="L208" s="29">
        <v>1663</v>
      </c>
      <c r="M208" s="29">
        <v>1819</v>
      </c>
      <c r="N208" s="29">
        <v>1638</v>
      </c>
      <c r="O208" s="29">
        <v>1952</v>
      </c>
      <c r="P208" s="29">
        <v>2378</v>
      </c>
      <c r="Q208" s="29">
        <v>2092</v>
      </c>
      <c r="R208" s="29">
        <v>1870</v>
      </c>
      <c r="S208" s="29">
        <v>1895</v>
      </c>
      <c r="T208" s="29">
        <v>200</v>
      </c>
      <c r="U208" s="29">
        <v>1743</v>
      </c>
      <c r="V208" s="29">
        <v>2214</v>
      </c>
      <c r="W208" s="29">
        <v>2019</v>
      </c>
      <c r="X208" s="29">
        <v>2791</v>
      </c>
      <c r="Y208" s="29">
        <v>4110</v>
      </c>
      <c r="Z208" s="29">
        <v>4954</v>
      </c>
      <c r="AA208" s="29">
        <v>2937</v>
      </c>
      <c r="AB208" s="29">
        <v>3212</v>
      </c>
      <c r="AC208" s="29">
        <v>2607</v>
      </c>
      <c r="AD208" s="29">
        <v>2404</v>
      </c>
      <c r="AE208" s="29">
        <v>2046</v>
      </c>
      <c r="AF208" s="29">
        <v>815</v>
      </c>
      <c r="AG208" s="29">
        <v>16</v>
      </c>
      <c r="AH208" s="29">
        <v>54</v>
      </c>
      <c r="AI208" s="29">
        <v>73</v>
      </c>
      <c r="AJ208" s="29">
        <v>44</v>
      </c>
      <c r="AK208" s="29">
        <v>76</v>
      </c>
      <c r="AL208" s="29">
        <v>62</v>
      </c>
      <c r="AM208" s="29">
        <v>88</v>
      </c>
      <c r="AN208" s="29">
        <v>60</v>
      </c>
      <c r="AO208" s="29">
        <v>80</v>
      </c>
      <c r="AP208" s="29">
        <v>101</v>
      </c>
      <c r="AQ208" s="29">
        <v>140</v>
      </c>
      <c r="AR208" s="29">
        <v>327</v>
      </c>
      <c r="AS208" s="29">
        <v>825</v>
      </c>
      <c r="AT208" s="29">
        <v>1637</v>
      </c>
      <c r="AU208" s="29">
        <v>2346</v>
      </c>
      <c r="AV208" s="232">
        <v>3190</v>
      </c>
      <c r="AW208" s="109">
        <v>2918</v>
      </c>
    </row>
    <row r="209" spans="1:49" x14ac:dyDescent="0.2">
      <c r="A209" s="281"/>
      <c r="B209" s="49" t="s">
        <v>127</v>
      </c>
      <c r="C209" s="171">
        <f t="shared" ref="C209:AW209" si="508">$D$29</f>
        <v>0.3</v>
      </c>
      <c r="D209" s="171">
        <f t="shared" si="508"/>
        <v>0.3</v>
      </c>
      <c r="E209" s="171">
        <f t="shared" si="508"/>
        <v>0.3</v>
      </c>
      <c r="F209" s="171">
        <f t="shared" si="508"/>
        <v>0.3</v>
      </c>
      <c r="G209" s="171">
        <f t="shared" si="508"/>
        <v>0.3</v>
      </c>
      <c r="H209" s="171">
        <f t="shared" si="508"/>
        <v>0.3</v>
      </c>
      <c r="I209" s="171">
        <f t="shared" si="508"/>
        <v>0.3</v>
      </c>
      <c r="J209" s="171">
        <f t="shared" si="508"/>
        <v>0.3</v>
      </c>
      <c r="K209" s="171">
        <f t="shared" si="508"/>
        <v>0.3</v>
      </c>
      <c r="L209" s="171">
        <f t="shared" si="508"/>
        <v>0.3</v>
      </c>
      <c r="M209" s="171">
        <f t="shared" si="508"/>
        <v>0.3</v>
      </c>
      <c r="N209" s="171">
        <f t="shared" si="508"/>
        <v>0.3</v>
      </c>
      <c r="O209" s="171">
        <f t="shared" si="508"/>
        <v>0.3</v>
      </c>
      <c r="P209" s="171">
        <f t="shared" si="508"/>
        <v>0.3</v>
      </c>
      <c r="Q209" s="171">
        <f t="shared" si="508"/>
        <v>0.3</v>
      </c>
      <c r="R209" s="171">
        <f t="shared" si="508"/>
        <v>0.3</v>
      </c>
      <c r="S209" s="171">
        <f t="shared" si="508"/>
        <v>0.3</v>
      </c>
      <c r="T209" s="171">
        <f t="shared" si="508"/>
        <v>0.3</v>
      </c>
      <c r="U209" s="171">
        <f t="shared" si="508"/>
        <v>0.3</v>
      </c>
      <c r="V209" s="171">
        <f t="shared" si="508"/>
        <v>0.3</v>
      </c>
      <c r="W209" s="171">
        <f t="shared" si="508"/>
        <v>0.3</v>
      </c>
      <c r="X209" s="171">
        <f t="shared" si="508"/>
        <v>0.3</v>
      </c>
      <c r="Y209" s="171">
        <f t="shared" si="508"/>
        <v>0.3</v>
      </c>
      <c r="Z209" s="171">
        <f t="shared" si="508"/>
        <v>0.3</v>
      </c>
      <c r="AA209" s="171">
        <f t="shared" si="508"/>
        <v>0.3</v>
      </c>
      <c r="AB209" s="171">
        <f t="shared" si="508"/>
        <v>0.3</v>
      </c>
      <c r="AC209" s="171">
        <f t="shared" si="508"/>
        <v>0.3</v>
      </c>
      <c r="AD209" s="171">
        <f t="shared" si="508"/>
        <v>0.3</v>
      </c>
      <c r="AE209" s="171">
        <f t="shared" si="508"/>
        <v>0.3</v>
      </c>
      <c r="AF209" s="171">
        <f t="shared" si="508"/>
        <v>0.3</v>
      </c>
      <c r="AG209" s="171">
        <f t="shared" si="508"/>
        <v>0.3</v>
      </c>
      <c r="AH209" s="171">
        <f t="shared" si="508"/>
        <v>0.3</v>
      </c>
      <c r="AI209" s="171">
        <f t="shared" si="508"/>
        <v>0.3</v>
      </c>
      <c r="AJ209" s="171">
        <f t="shared" si="508"/>
        <v>0.3</v>
      </c>
      <c r="AK209" s="171">
        <f t="shared" si="508"/>
        <v>0.3</v>
      </c>
      <c r="AL209" s="171">
        <f t="shared" si="508"/>
        <v>0.3</v>
      </c>
      <c r="AM209" s="171">
        <f t="shared" si="508"/>
        <v>0.3</v>
      </c>
      <c r="AN209" s="171">
        <f t="shared" si="508"/>
        <v>0.3</v>
      </c>
      <c r="AO209" s="171">
        <f t="shared" si="508"/>
        <v>0.3</v>
      </c>
      <c r="AP209" s="171">
        <f t="shared" si="508"/>
        <v>0.3</v>
      </c>
      <c r="AQ209" s="171">
        <f t="shared" si="508"/>
        <v>0.3</v>
      </c>
      <c r="AR209" s="171">
        <f t="shared" si="508"/>
        <v>0.3</v>
      </c>
      <c r="AS209" s="171">
        <f t="shared" si="508"/>
        <v>0.3</v>
      </c>
      <c r="AT209" s="171">
        <f t="shared" si="508"/>
        <v>0.3</v>
      </c>
      <c r="AU209" s="171">
        <f t="shared" si="508"/>
        <v>0.3</v>
      </c>
      <c r="AV209" s="171">
        <f t="shared" si="508"/>
        <v>0.3</v>
      </c>
      <c r="AW209" s="170">
        <f t="shared" si="508"/>
        <v>0.3</v>
      </c>
    </row>
    <row r="210" spans="1:49" x14ac:dyDescent="0.2">
      <c r="A210" s="281"/>
      <c r="B210" s="49" t="s">
        <v>162</v>
      </c>
      <c r="C210" s="30">
        <f t="shared" ref="C210:AW210" si="509">C208*C209</f>
        <v>382.8</v>
      </c>
      <c r="D210" s="30">
        <f t="shared" si="509"/>
        <v>501</v>
      </c>
      <c r="E210" s="30">
        <f t="shared" si="509"/>
        <v>588.9</v>
      </c>
      <c r="F210" s="30">
        <f t="shared" si="509"/>
        <v>510.59999999999997</v>
      </c>
      <c r="G210" s="30">
        <f t="shared" si="509"/>
        <v>597</v>
      </c>
      <c r="H210" s="30">
        <f t="shared" si="509"/>
        <v>653.4</v>
      </c>
      <c r="I210" s="30">
        <f t="shared" si="509"/>
        <v>686.1</v>
      </c>
      <c r="J210" s="30">
        <f t="shared" si="509"/>
        <v>519.29999999999995</v>
      </c>
      <c r="K210" s="30">
        <f t="shared" si="509"/>
        <v>448.2</v>
      </c>
      <c r="L210" s="30">
        <f t="shared" si="509"/>
        <v>498.9</v>
      </c>
      <c r="M210" s="30">
        <f t="shared" si="509"/>
        <v>545.69999999999993</v>
      </c>
      <c r="N210" s="30">
        <f t="shared" si="509"/>
        <v>491.4</v>
      </c>
      <c r="O210" s="30">
        <f t="shared" si="509"/>
        <v>585.6</v>
      </c>
      <c r="P210" s="30">
        <f t="shared" si="509"/>
        <v>713.4</v>
      </c>
      <c r="Q210" s="30">
        <f t="shared" si="509"/>
        <v>627.6</v>
      </c>
      <c r="R210" s="30">
        <f t="shared" si="509"/>
        <v>561</v>
      </c>
      <c r="S210" s="30">
        <f t="shared" si="509"/>
        <v>568.5</v>
      </c>
      <c r="T210" s="30">
        <f t="shared" si="509"/>
        <v>60</v>
      </c>
      <c r="U210" s="30">
        <f t="shared" si="509"/>
        <v>522.9</v>
      </c>
      <c r="V210" s="30">
        <f t="shared" si="509"/>
        <v>664.19999999999993</v>
      </c>
      <c r="W210" s="30">
        <f t="shared" si="509"/>
        <v>605.69999999999993</v>
      </c>
      <c r="X210" s="30">
        <f t="shared" si="509"/>
        <v>837.3</v>
      </c>
      <c r="Y210" s="30">
        <f t="shared" si="509"/>
        <v>1233</v>
      </c>
      <c r="Z210" s="30">
        <f t="shared" si="509"/>
        <v>1486.2</v>
      </c>
      <c r="AA210" s="30">
        <f t="shared" si="509"/>
        <v>881.1</v>
      </c>
      <c r="AB210" s="30">
        <f t="shared" si="509"/>
        <v>963.59999999999991</v>
      </c>
      <c r="AC210" s="30">
        <f t="shared" si="509"/>
        <v>782.1</v>
      </c>
      <c r="AD210" s="30">
        <f t="shared" si="509"/>
        <v>721.19999999999993</v>
      </c>
      <c r="AE210" s="30">
        <f t="shared" si="509"/>
        <v>613.79999999999995</v>
      </c>
      <c r="AF210" s="30">
        <f t="shared" si="509"/>
        <v>244.5</v>
      </c>
      <c r="AG210" s="30">
        <f t="shared" si="509"/>
        <v>4.8</v>
      </c>
      <c r="AH210" s="30">
        <f t="shared" si="509"/>
        <v>16.2</v>
      </c>
      <c r="AI210" s="30">
        <f t="shared" si="509"/>
        <v>21.9</v>
      </c>
      <c r="AJ210" s="30">
        <f t="shared" si="509"/>
        <v>13.2</v>
      </c>
      <c r="AK210" s="30">
        <f t="shared" si="509"/>
        <v>22.8</v>
      </c>
      <c r="AL210" s="30">
        <f t="shared" si="509"/>
        <v>18.599999999999998</v>
      </c>
      <c r="AM210" s="30">
        <f t="shared" si="509"/>
        <v>26.4</v>
      </c>
      <c r="AN210" s="30">
        <f t="shared" si="509"/>
        <v>18</v>
      </c>
      <c r="AO210" s="30">
        <f t="shared" si="509"/>
        <v>24</v>
      </c>
      <c r="AP210" s="30">
        <f t="shared" si="509"/>
        <v>30.299999999999997</v>
      </c>
      <c r="AQ210" s="30">
        <f t="shared" si="509"/>
        <v>42</v>
      </c>
      <c r="AR210" s="30">
        <f t="shared" si="509"/>
        <v>98.1</v>
      </c>
      <c r="AS210" s="30">
        <f t="shared" si="509"/>
        <v>247.5</v>
      </c>
      <c r="AT210" s="30">
        <f t="shared" si="509"/>
        <v>491.09999999999997</v>
      </c>
      <c r="AU210" s="30">
        <f t="shared" si="509"/>
        <v>703.8</v>
      </c>
      <c r="AV210" s="30">
        <f t="shared" si="509"/>
        <v>957</v>
      </c>
      <c r="AW210" s="136">
        <f t="shared" si="509"/>
        <v>875.4</v>
      </c>
    </row>
    <row r="211" spans="1:49" ht="17" thickBot="1" x14ac:dyDescent="0.25">
      <c r="A211" s="282"/>
      <c r="B211" s="222" t="s">
        <v>165</v>
      </c>
      <c r="C211" s="38">
        <f>C204+(C205-C207)+C210</f>
        <v>541.79999999999995</v>
      </c>
      <c r="D211" s="38">
        <f t="shared" ref="D211:AW211" si="510">D204+(D205-D207)+D210</f>
        <v>655</v>
      </c>
      <c r="E211" s="38">
        <f t="shared" si="510"/>
        <v>755.9</v>
      </c>
      <c r="F211" s="38">
        <f t="shared" si="510"/>
        <v>671.59999999999991</v>
      </c>
      <c r="G211" s="38">
        <f t="shared" si="510"/>
        <v>798</v>
      </c>
      <c r="H211" s="38">
        <f t="shared" si="510"/>
        <v>897.4</v>
      </c>
      <c r="I211" s="38">
        <f t="shared" si="510"/>
        <v>873.1</v>
      </c>
      <c r="J211" s="38">
        <f t="shared" si="510"/>
        <v>701.3</v>
      </c>
      <c r="K211" s="38">
        <f t="shared" si="510"/>
        <v>559.20000000000005</v>
      </c>
      <c r="L211" s="38">
        <f t="shared" si="510"/>
        <v>670.9</v>
      </c>
      <c r="M211" s="38">
        <f t="shared" si="510"/>
        <v>842.69999999999993</v>
      </c>
      <c r="N211" s="38">
        <f t="shared" si="510"/>
        <v>717.4</v>
      </c>
      <c r="O211" s="38">
        <f t="shared" si="510"/>
        <v>837.6</v>
      </c>
      <c r="P211" s="38">
        <f t="shared" si="510"/>
        <v>913.4</v>
      </c>
      <c r="Q211" s="38">
        <f t="shared" si="510"/>
        <v>853.6</v>
      </c>
      <c r="R211" s="38">
        <f t="shared" si="510"/>
        <v>766</v>
      </c>
      <c r="S211" s="38">
        <f t="shared" si="510"/>
        <v>851.5</v>
      </c>
      <c r="T211" s="38">
        <f t="shared" si="510"/>
        <v>468</v>
      </c>
      <c r="U211" s="38">
        <f t="shared" si="510"/>
        <v>1069.9000000000001</v>
      </c>
      <c r="V211" s="38">
        <f t="shared" si="510"/>
        <v>1211.1999999999998</v>
      </c>
      <c r="W211" s="38">
        <f t="shared" si="510"/>
        <v>1147.6999999999998</v>
      </c>
      <c r="X211" s="38">
        <f t="shared" si="510"/>
        <v>1326.3</v>
      </c>
      <c r="Y211" s="38">
        <f t="shared" si="510"/>
        <v>1845</v>
      </c>
      <c r="Z211" s="38">
        <f t="shared" si="510"/>
        <v>3179.2</v>
      </c>
      <c r="AA211" s="38">
        <f t="shared" si="510"/>
        <v>1795.1</v>
      </c>
      <c r="AB211" s="38">
        <f t="shared" si="510"/>
        <v>2075.6</v>
      </c>
      <c r="AC211" s="38">
        <f t="shared" si="510"/>
        <v>2266.1</v>
      </c>
      <c r="AD211" s="38">
        <f t="shared" si="510"/>
        <v>1640.1999999999998</v>
      </c>
      <c r="AE211" s="38">
        <f t="shared" si="510"/>
        <v>1376.8</v>
      </c>
      <c r="AF211" s="38">
        <f t="shared" si="510"/>
        <v>785.55</v>
      </c>
      <c r="AG211" s="38">
        <f t="shared" si="510"/>
        <v>185.40000000000003</v>
      </c>
      <c r="AH211" s="38">
        <f t="shared" si="510"/>
        <v>318.7</v>
      </c>
      <c r="AI211" s="38">
        <f t="shared" si="510"/>
        <v>467.79999999999995</v>
      </c>
      <c r="AJ211" s="38">
        <f t="shared" si="510"/>
        <v>492.95</v>
      </c>
      <c r="AK211" s="38">
        <f t="shared" si="510"/>
        <v>648</v>
      </c>
      <c r="AL211" s="38">
        <f t="shared" si="510"/>
        <v>726.25000000000011</v>
      </c>
      <c r="AM211" s="38">
        <f t="shared" si="510"/>
        <v>788.9</v>
      </c>
      <c r="AN211" s="38">
        <f t="shared" si="510"/>
        <v>813.65000000000009</v>
      </c>
      <c r="AO211" s="38">
        <f t="shared" si="510"/>
        <v>508.25</v>
      </c>
      <c r="AP211" s="38">
        <f t="shared" si="510"/>
        <v>654.59999999999991</v>
      </c>
      <c r="AQ211" s="38">
        <f t="shared" si="510"/>
        <v>890.55</v>
      </c>
      <c r="AR211" s="38">
        <f t="shared" si="510"/>
        <v>1501.35</v>
      </c>
      <c r="AS211" s="38">
        <f t="shared" si="510"/>
        <v>1467.0500000000002</v>
      </c>
      <c r="AT211" s="38">
        <f t="shared" si="510"/>
        <v>1604.05</v>
      </c>
      <c r="AU211" s="38">
        <f t="shared" si="510"/>
        <v>1752.7</v>
      </c>
      <c r="AV211" s="38">
        <f t="shared" si="510"/>
        <v>2045.5</v>
      </c>
      <c r="AW211" s="39">
        <f t="shared" si="510"/>
        <v>2180.65</v>
      </c>
    </row>
    <row r="212" spans="1:49" x14ac:dyDescent="0.2">
      <c r="A212" s="280" t="s">
        <v>28</v>
      </c>
      <c r="B212" s="223" t="s">
        <v>44</v>
      </c>
      <c r="C212" s="28">
        <v>897</v>
      </c>
      <c r="D212" s="28">
        <v>859</v>
      </c>
      <c r="E212" s="28">
        <v>679</v>
      </c>
      <c r="F212" s="28">
        <v>844</v>
      </c>
      <c r="G212" s="28">
        <v>860</v>
      </c>
      <c r="H212" s="28">
        <v>1063</v>
      </c>
      <c r="I212" s="28">
        <v>954</v>
      </c>
      <c r="J212" s="28">
        <v>837</v>
      </c>
      <c r="K212" s="28">
        <v>686</v>
      </c>
      <c r="L212" s="28">
        <v>682</v>
      </c>
      <c r="M212" s="28">
        <v>939</v>
      </c>
      <c r="N212" s="28">
        <v>836</v>
      </c>
      <c r="O212" s="28">
        <v>868</v>
      </c>
      <c r="P212" s="28">
        <v>752</v>
      </c>
      <c r="Q212" s="28">
        <v>592</v>
      </c>
      <c r="R212" s="28">
        <v>791</v>
      </c>
      <c r="S212" s="28">
        <v>906</v>
      </c>
      <c r="T212" s="28">
        <v>1111</v>
      </c>
      <c r="U212" s="28">
        <v>969</v>
      </c>
      <c r="V212" s="28">
        <v>1020</v>
      </c>
      <c r="W212" s="28">
        <v>829</v>
      </c>
      <c r="X212" s="28">
        <v>794</v>
      </c>
      <c r="Y212" s="28">
        <v>908</v>
      </c>
      <c r="Z212" s="28">
        <v>947</v>
      </c>
      <c r="AA212" s="28">
        <v>941</v>
      </c>
      <c r="AB212" s="28">
        <v>1015</v>
      </c>
      <c r="AC212" s="28">
        <v>1081</v>
      </c>
      <c r="AD212" s="28">
        <v>1065</v>
      </c>
      <c r="AE212" s="28">
        <v>1133</v>
      </c>
      <c r="AF212" s="28">
        <v>881</v>
      </c>
      <c r="AG212" s="28">
        <v>7</v>
      </c>
      <c r="AH212" s="40">
        <v>16</v>
      </c>
      <c r="AI212" s="28">
        <v>33</v>
      </c>
      <c r="AJ212" s="28">
        <v>21</v>
      </c>
      <c r="AK212" s="24">
        <v>33</v>
      </c>
      <c r="AL212" s="24">
        <v>73</v>
      </c>
      <c r="AM212" s="24">
        <v>39</v>
      </c>
      <c r="AN212" s="24">
        <v>836</v>
      </c>
      <c r="AO212" s="24">
        <v>1661</v>
      </c>
      <c r="AP212" s="24">
        <v>1757</v>
      </c>
      <c r="AQ212" s="24">
        <v>1770</v>
      </c>
      <c r="AR212" s="24">
        <v>2278</v>
      </c>
      <c r="AS212" s="24">
        <v>2266</v>
      </c>
      <c r="AT212" s="24">
        <v>2365</v>
      </c>
      <c r="AU212" s="24">
        <v>2069</v>
      </c>
      <c r="AV212" s="233">
        <v>1843</v>
      </c>
      <c r="AW212" s="102">
        <v>1801</v>
      </c>
    </row>
    <row r="213" spans="1:49" x14ac:dyDescent="0.2">
      <c r="A213" s="281"/>
      <c r="B213" s="49" t="s">
        <v>198</v>
      </c>
      <c r="C213" s="171">
        <f t="shared" ref="C213:AW213" si="511">$D$30</f>
        <v>0.15</v>
      </c>
      <c r="D213" s="171">
        <f t="shared" si="511"/>
        <v>0.15</v>
      </c>
      <c r="E213" s="171">
        <f t="shared" si="511"/>
        <v>0.15</v>
      </c>
      <c r="F213" s="171">
        <f t="shared" si="511"/>
        <v>0.15</v>
      </c>
      <c r="G213" s="171">
        <f t="shared" si="511"/>
        <v>0.15</v>
      </c>
      <c r="H213" s="171">
        <f t="shared" si="511"/>
        <v>0.15</v>
      </c>
      <c r="I213" s="171">
        <f t="shared" si="511"/>
        <v>0.15</v>
      </c>
      <c r="J213" s="171">
        <f t="shared" si="511"/>
        <v>0.15</v>
      </c>
      <c r="K213" s="171">
        <f t="shared" si="511"/>
        <v>0.15</v>
      </c>
      <c r="L213" s="171">
        <f t="shared" si="511"/>
        <v>0.15</v>
      </c>
      <c r="M213" s="171">
        <f t="shared" si="511"/>
        <v>0.15</v>
      </c>
      <c r="N213" s="171">
        <f t="shared" si="511"/>
        <v>0.15</v>
      </c>
      <c r="O213" s="171">
        <f t="shared" si="511"/>
        <v>0.15</v>
      </c>
      <c r="P213" s="171">
        <f t="shared" si="511"/>
        <v>0.15</v>
      </c>
      <c r="Q213" s="171">
        <f t="shared" si="511"/>
        <v>0.15</v>
      </c>
      <c r="R213" s="171">
        <f t="shared" si="511"/>
        <v>0.15</v>
      </c>
      <c r="S213" s="171">
        <f t="shared" si="511"/>
        <v>0.15</v>
      </c>
      <c r="T213" s="171">
        <f t="shared" si="511"/>
        <v>0.15</v>
      </c>
      <c r="U213" s="171">
        <f t="shared" si="511"/>
        <v>0.15</v>
      </c>
      <c r="V213" s="171">
        <f t="shared" si="511"/>
        <v>0.15</v>
      </c>
      <c r="W213" s="171">
        <f t="shared" si="511"/>
        <v>0.15</v>
      </c>
      <c r="X213" s="171">
        <f t="shared" si="511"/>
        <v>0.15</v>
      </c>
      <c r="Y213" s="171">
        <f t="shared" si="511"/>
        <v>0.15</v>
      </c>
      <c r="Z213" s="171">
        <f t="shared" si="511"/>
        <v>0.15</v>
      </c>
      <c r="AA213" s="171">
        <f t="shared" si="511"/>
        <v>0.15</v>
      </c>
      <c r="AB213" s="171">
        <f t="shared" si="511"/>
        <v>0.15</v>
      </c>
      <c r="AC213" s="171">
        <f t="shared" si="511"/>
        <v>0.15</v>
      </c>
      <c r="AD213" s="171">
        <f t="shared" si="511"/>
        <v>0.15</v>
      </c>
      <c r="AE213" s="171">
        <f t="shared" si="511"/>
        <v>0.15</v>
      </c>
      <c r="AF213" s="171">
        <f t="shared" si="511"/>
        <v>0.15</v>
      </c>
      <c r="AG213" s="171">
        <f t="shared" si="511"/>
        <v>0.15</v>
      </c>
      <c r="AH213" s="171">
        <f t="shared" si="511"/>
        <v>0.15</v>
      </c>
      <c r="AI213" s="171">
        <f t="shared" si="511"/>
        <v>0.15</v>
      </c>
      <c r="AJ213" s="171">
        <f t="shared" si="511"/>
        <v>0.15</v>
      </c>
      <c r="AK213" s="171">
        <f t="shared" si="511"/>
        <v>0.15</v>
      </c>
      <c r="AL213" s="171">
        <f t="shared" si="511"/>
        <v>0.15</v>
      </c>
      <c r="AM213" s="171">
        <f t="shared" si="511"/>
        <v>0.15</v>
      </c>
      <c r="AN213" s="171">
        <f t="shared" si="511"/>
        <v>0.15</v>
      </c>
      <c r="AO213" s="171">
        <f t="shared" si="511"/>
        <v>0.15</v>
      </c>
      <c r="AP213" s="171">
        <f t="shared" si="511"/>
        <v>0.15</v>
      </c>
      <c r="AQ213" s="171">
        <f t="shared" si="511"/>
        <v>0.15</v>
      </c>
      <c r="AR213" s="171">
        <f t="shared" si="511"/>
        <v>0.15</v>
      </c>
      <c r="AS213" s="171">
        <f t="shared" si="511"/>
        <v>0.15</v>
      </c>
      <c r="AT213" s="171">
        <f t="shared" si="511"/>
        <v>0.15</v>
      </c>
      <c r="AU213" s="171">
        <f t="shared" si="511"/>
        <v>0.15</v>
      </c>
      <c r="AV213" s="171">
        <f t="shared" si="511"/>
        <v>0.15</v>
      </c>
      <c r="AW213" s="170">
        <f t="shared" si="511"/>
        <v>0.15</v>
      </c>
    </row>
    <row r="214" spans="1:49" s="112" customFormat="1" x14ac:dyDescent="0.2">
      <c r="A214" s="281"/>
      <c r="B214" s="226" t="s">
        <v>197</v>
      </c>
      <c r="C214" s="110">
        <f>C212*(1-C213)</f>
        <v>762.44999999999993</v>
      </c>
      <c r="D214" s="110">
        <f t="shared" ref="D214:AW214" si="512">D212*(1-D213)</f>
        <v>730.15</v>
      </c>
      <c r="E214" s="110">
        <f t="shared" si="512"/>
        <v>577.15</v>
      </c>
      <c r="F214" s="110">
        <f t="shared" si="512"/>
        <v>717.4</v>
      </c>
      <c r="G214" s="110">
        <f t="shared" si="512"/>
        <v>731</v>
      </c>
      <c r="H214" s="110">
        <f t="shared" si="512"/>
        <v>903.55</v>
      </c>
      <c r="I214" s="110">
        <f t="shared" si="512"/>
        <v>810.9</v>
      </c>
      <c r="J214" s="110">
        <f t="shared" si="512"/>
        <v>711.44999999999993</v>
      </c>
      <c r="K214" s="110">
        <f t="shared" si="512"/>
        <v>583.1</v>
      </c>
      <c r="L214" s="110">
        <f t="shared" si="512"/>
        <v>579.69999999999993</v>
      </c>
      <c r="M214" s="110">
        <f t="shared" si="512"/>
        <v>798.15</v>
      </c>
      <c r="N214" s="110">
        <f t="shared" si="512"/>
        <v>710.6</v>
      </c>
      <c r="O214" s="110">
        <f t="shared" si="512"/>
        <v>737.8</v>
      </c>
      <c r="P214" s="110">
        <f t="shared" si="512"/>
        <v>639.19999999999993</v>
      </c>
      <c r="Q214" s="110">
        <f t="shared" si="512"/>
        <v>503.2</v>
      </c>
      <c r="R214" s="110">
        <f t="shared" si="512"/>
        <v>672.35</v>
      </c>
      <c r="S214" s="110">
        <f t="shared" si="512"/>
        <v>770.1</v>
      </c>
      <c r="T214" s="110">
        <f t="shared" si="512"/>
        <v>944.35</v>
      </c>
      <c r="U214" s="110">
        <f t="shared" si="512"/>
        <v>823.65</v>
      </c>
      <c r="V214" s="110">
        <f t="shared" si="512"/>
        <v>867</v>
      </c>
      <c r="W214" s="110">
        <f t="shared" si="512"/>
        <v>704.65</v>
      </c>
      <c r="X214" s="110">
        <f t="shared" si="512"/>
        <v>674.9</v>
      </c>
      <c r="Y214" s="110">
        <f t="shared" si="512"/>
        <v>771.8</v>
      </c>
      <c r="Z214" s="110">
        <f t="shared" si="512"/>
        <v>804.94999999999993</v>
      </c>
      <c r="AA214" s="110">
        <f t="shared" si="512"/>
        <v>799.85</v>
      </c>
      <c r="AB214" s="110">
        <f t="shared" si="512"/>
        <v>862.75</v>
      </c>
      <c r="AC214" s="110">
        <f t="shared" si="512"/>
        <v>918.85</v>
      </c>
      <c r="AD214" s="110">
        <f t="shared" si="512"/>
        <v>905.25</v>
      </c>
      <c r="AE214" s="110">
        <f t="shared" si="512"/>
        <v>963.05</v>
      </c>
      <c r="AF214" s="110">
        <f t="shared" si="512"/>
        <v>748.85</v>
      </c>
      <c r="AG214" s="110">
        <f t="shared" si="512"/>
        <v>5.95</v>
      </c>
      <c r="AH214" s="110">
        <f t="shared" si="512"/>
        <v>13.6</v>
      </c>
      <c r="AI214" s="110">
        <f t="shared" si="512"/>
        <v>28.05</v>
      </c>
      <c r="AJ214" s="110">
        <f t="shared" si="512"/>
        <v>17.849999999999998</v>
      </c>
      <c r="AK214" s="110">
        <f t="shared" si="512"/>
        <v>28.05</v>
      </c>
      <c r="AL214" s="110">
        <f t="shared" si="512"/>
        <v>62.05</v>
      </c>
      <c r="AM214" s="110">
        <f t="shared" si="512"/>
        <v>33.15</v>
      </c>
      <c r="AN214" s="110">
        <f t="shared" si="512"/>
        <v>710.6</v>
      </c>
      <c r="AO214" s="110">
        <f t="shared" si="512"/>
        <v>1411.85</v>
      </c>
      <c r="AP214" s="110">
        <f t="shared" si="512"/>
        <v>1493.45</v>
      </c>
      <c r="AQ214" s="110">
        <f t="shared" si="512"/>
        <v>1504.5</v>
      </c>
      <c r="AR214" s="110">
        <f t="shared" si="512"/>
        <v>1936.3</v>
      </c>
      <c r="AS214" s="110">
        <f t="shared" si="512"/>
        <v>1926.1</v>
      </c>
      <c r="AT214" s="110">
        <f t="shared" si="512"/>
        <v>2010.25</v>
      </c>
      <c r="AU214" s="110">
        <f t="shared" si="512"/>
        <v>1758.6499999999999</v>
      </c>
      <c r="AV214" s="110">
        <f t="shared" si="512"/>
        <v>1566.55</v>
      </c>
      <c r="AW214" s="111">
        <f t="shared" si="512"/>
        <v>1530.85</v>
      </c>
    </row>
    <row r="215" spans="1:49" x14ac:dyDescent="0.2">
      <c r="A215" s="281"/>
      <c r="B215" s="49" t="s">
        <v>191</v>
      </c>
      <c r="C215" s="171">
        <f t="shared" ref="C215:AW215" si="513">$D$31</f>
        <v>0.5</v>
      </c>
      <c r="D215" s="171">
        <f t="shared" si="513"/>
        <v>0.5</v>
      </c>
      <c r="E215" s="171">
        <f t="shared" si="513"/>
        <v>0.5</v>
      </c>
      <c r="F215" s="171">
        <f t="shared" si="513"/>
        <v>0.5</v>
      </c>
      <c r="G215" s="171">
        <f t="shared" si="513"/>
        <v>0.5</v>
      </c>
      <c r="H215" s="171">
        <f t="shared" si="513"/>
        <v>0.5</v>
      </c>
      <c r="I215" s="171">
        <f t="shared" si="513"/>
        <v>0.5</v>
      </c>
      <c r="J215" s="171">
        <f t="shared" si="513"/>
        <v>0.5</v>
      </c>
      <c r="K215" s="171">
        <f t="shared" si="513"/>
        <v>0.5</v>
      </c>
      <c r="L215" s="171">
        <f t="shared" si="513"/>
        <v>0.5</v>
      </c>
      <c r="M215" s="171">
        <f t="shared" si="513"/>
        <v>0.5</v>
      </c>
      <c r="N215" s="171">
        <f t="shared" si="513"/>
        <v>0.5</v>
      </c>
      <c r="O215" s="171">
        <f t="shared" si="513"/>
        <v>0.5</v>
      </c>
      <c r="P215" s="171">
        <f t="shared" si="513"/>
        <v>0.5</v>
      </c>
      <c r="Q215" s="171">
        <f t="shared" si="513"/>
        <v>0.5</v>
      </c>
      <c r="R215" s="171">
        <f t="shared" si="513"/>
        <v>0.5</v>
      </c>
      <c r="S215" s="171">
        <f t="shared" si="513"/>
        <v>0.5</v>
      </c>
      <c r="T215" s="171">
        <f t="shared" si="513"/>
        <v>0.5</v>
      </c>
      <c r="U215" s="171">
        <f t="shared" si="513"/>
        <v>0.5</v>
      </c>
      <c r="V215" s="171">
        <f t="shared" si="513"/>
        <v>0.5</v>
      </c>
      <c r="W215" s="171">
        <f t="shared" si="513"/>
        <v>0.5</v>
      </c>
      <c r="X215" s="171">
        <f t="shared" si="513"/>
        <v>0.5</v>
      </c>
      <c r="Y215" s="171">
        <f t="shared" si="513"/>
        <v>0.5</v>
      </c>
      <c r="Z215" s="171">
        <f t="shared" si="513"/>
        <v>0.5</v>
      </c>
      <c r="AA215" s="171">
        <f t="shared" si="513"/>
        <v>0.5</v>
      </c>
      <c r="AB215" s="171">
        <f t="shared" si="513"/>
        <v>0.5</v>
      </c>
      <c r="AC215" s="171">
        <f t="shared" si="513"/>
        <v>0.5</v>
      </c>
      <c r="AD215" s="171">
        <f t="shared" si="513"/>
        <v>0.5</v>
      </c>
      <c r="AE215" s="171">
        <f t="shared" si="513"/>
        <v>0.5</v>
      </c>
      <c r="AF215" s="171">
        <f t="shared" si="513"/>
        <v>0.5</v>
      </c>
      <c r="AG215" s="171">
        <f t="shared" si="513"/>
        <v>0.5</v>
      </c>
      <c r="AH215" s="171">
        <f t="shared" si="513"/>
        <v>0.5</v>
      </c>
      <c r="AI215" s="171">
        <f t="shared" si="513"/>
        <v>0.5</v>
      </c>
      <c r="AJ215" s="171">
        <f t="shared" si="513"/>
        <v>0.5</v>
      </c>
      <c r="AK215" s="171">
        <f t="shared" si="513"/>
        <v>0.5</v>
      </c>
      <c r="AL215" s="171">
        <f t="shared" si="513"/>
        <v>0.5</v>
      </c>
      <c r="AM215" s="171">
        <f t="shared" si="513"/>
        <v>0.5</v>
      </c>
      <c r="AN215" s="171">
        <f t="shared" si="513"/>
        <v>0.5</v>
      </c>
      <c r="AO215" s="171">
        <f t="shared" si="513"/>
        <v>0.5</v>
      </c>
      <c r="AP215" s="171">
        <f t="shared" si="513"/>
        <v>0.5</v>
      </c>
      <c r="AQ215" s="171">
        <f t="shared" si="513"/>
        <v>0.5</v>
      </c>
      <c r="AR215" s="171">
        <f t="shared" si="513"/>
        <v>0.5</v>
      </c>
      <c r="AS215" s="171">
        <f t="shared" si="513"/>
        <v>0.5</v>
      </c>
      <c r="AT215" s="171">
        <f t="shared" si="513"/>
        <v>0.5</v>
      </c>
      <c r="AU215" s="171">
        <f t="shared" si="513"/>
        <v>0.5</v>
      </c>
      <c r="AV215" s="171">
        <f t="shared" si="513"/>
        <v>0.5</v>
      </c>
      <c r="AW215" s="170">
        <f t="shared" si="513"/>
        <v>0.5</v>
      </c>
    </row>
    <row r="216" spans="1:49" x14ac:dyDescent="0.2">
      <c r="A216" s="281"/>
      <c r="B216" s="49" t="s">
        <v>144</v>
      </c>
      <c r="C216" s="30">
        <f t="shared" ref="C216:AW216" si="514">C214*C215</f>
        <v>381.22499999999997</v>
      </c>
      <c r="D216" s="30">
        <f t="shared" si="514"/>
        <v>365.07499999999999</v>
      </c>
      <c r="E216" s="30">
        <f t="shared" si="514"/>
        <v>288.57499999999999</v>
      </c>
      <c r="F216" s="30">
        <f t="shared" si="514"/>
        <v>358.7</v>
      </c>
      <c r="G216" s="30">
        <f t="shared" si="514"/>
        <v>365.5</v>
      </c>
      <c r="H216" s="30">
        <f t="shared" si="514"/>
        <v>451.77499999999998</v>
      </c>
      <c r="I216" s="30">
        <f t="shared" si="514"/>
        <v>405.45</v>
      </c>
      <c r="J216" s="30">
        <f t="shared" si="514"/>
        <v>355.72499999999997</v>
      </c>
      <c r="K216" s="30">
        <f t="shared" si="514"/>
        <v>291.55</v>
      </c>
      <c r="L216" s="30">
        <f t="shared" si="514"/>
        <v>289.84999999999997</v>
      </c>
      <c r="M216" s="30">
        <f t="shared" si="514"/>
        <v>399.07499999999999</v>
      </c>
      <c r="N216" s="30">
        <f t="shared" si="514"/>
        <v>355.3</v>
      </c>
      <c r="O216" s="30">
        <f t="shared" si="514"/>
        <v>368.9</v>
      </c>
      <c r="P216" s="30">
        <f t="shared" si="514"/>
        <v>319.59999999999997</v>
      </c>
      <c r="Q216" s="30">
        <f t="shared" si="514"/>
        <v>251.6</v>
      </c>
      <c r="R216" s="30">
        <f t="shared" si="514"/>
        <v>336.17500000000001</v>
      </c>
      <c r="S216" s="30">
        <f t="shared" si="514"/>
        <v>385.05</v>
      </c>
      <c r="T216" s="30">
        <f t="shared" si="514"/>
        <v>472.17500000000001</v>
      </c>
      <c r="U216" s="30">
        <f t="shared" si="514"/>
        <v>411.82499999999999</v>
      </c>
      <c r="V216" s="30">
        <f t="shared" si="514"/>
        <v>433.5</v>
      </c>
      <c r="W216" s="30">
        <f t="shared" si="514"/>
        <v>352.32499999999999</v>
      </c>
      <c r="X216" s="30">
        <f t="shared" si="514"/>
        <v>337.45</v>
      </c>
      <c r="Y216" s="30">
        <f t="shared" si="514"/>
        <v>385.9</v>
      </c>
      <c r="Z216" s="30">
        <f t="shared" si="514"/>
        <v>402.47499999999997</v>
      </c>
      <c r="AA216" s="30">
        <f t="shared" si="514"/>
        <v>399.92500000000001</v>
      </c>
      <c r="AB216" s="30">
        <f t="shared" si="514"/>
        <v>431.375</v>
      </c>
      <c r="AC216" s="30">
        <f t="shared" si="514"/>
        <v>459.42500000000001</v>
      </c>
      <c r="AD216" s="30">
        <f t="shared" si="514"/>
        <v>452.625</v>
      </c>
      <c r="AE216" s="30">
        <f t="shared" si="514"/>
        <v>481.52499999999998</v>
      </c>
      <c r="AF216" s="30">
        <f t="shared" si="514"/>
        <v>374.42500000000001</v>
      </c>
      <c r="AG216" s="30">
        <f t="shared" si="514"/>
        <v>2.9750000000000001</v>
      </c>
      <c r="AH216" s="30">
        <f t="shared" si="514"/>
        <v>6.8</v>
      </c>
      <c r="AI216" s="30">
        <f t="shared" si="514"/>
        <v>14.025</v>
      </c>
      <c r="AJ216" s="30">
        <f t="shared" si="514"/>
        <v>8.9249999999999989</v>
      </c>
      <c r="AK216" s="30">
        <f t="shared" si="514"/>
        <v>14.025</v>
      </c>
      <c r="AL216" s="30">
        <f t="shared" si="514"/>
        <v>31.024999999999999</v>
      </c>
      <c r="AM216" s="30">
        <f t="shared" si="514"/>
        <v>16.574999999999999</v>
      </c>
      <c r="AN216" s="30">
        <f t="shared" si="514"/>
        <v>355.3</v>
      </c>
      <c r="AO216" s="30">
        <f t="shared" si="514"/>
        <v>705.92499999999995</v>
      </c>
      <c r="AP216" s="30">
        <f t="shared" si="514"/>
        <v>746.72500000000002</v>
      </c>
      <c r="AQ216" s="30">
        <f t="shared" si="514"/>
        <v>752.25</v>
      </c>
      <c r="AR216" s="30">
        <f t="shared" si="514"/>
        <v>968.15</v>
      </c>
      <c r="AS216" s="30">
        <f t="shared" si="514"/>
        <v>963.05</v>
      </c>
      <c r="AT216" s="30">
        <f t="shared" si="514"/>
        <v>1005.125</v>
      </c>
      <c r="AU216" s="30">
        <f t="shared" si="514"/>
        <v>879.32499999999993</v>
      </c>
      <c r="AV216" s="30">
        <f t="shared" si="514"/>
        <v>783.27499999999998</v>
      </c>
      <c r="AW216" s="136">
        <f t="shared" si="514"/>
        <v>765.42499999999995</v>
      </c>
    </row>
    <row r="217" spans="1:49" x14ac:dyDescent="0.2">
      <c r="A217" s="281"/>
      <c r="B217" s="49" t="s">
        <v>43</v>
      </c>
      <c r="C217" s="29">
        <v>0</v>
      </c>
      <c r="D217" s="29">
        <v>0</v>
      </c>
      <c r="E217" s="29">
        <v>0</v>
      </c>
      <c r="F217" s="29">
        <v>0</v>
      </c>
      <c r="G217" s="29">
        <v>0</v>
      </c>
      <c r="H217" s="29">
        <v>0</v>
      </c>
      <c r="I217" s="29">
        <v>0</v>
      </c>
      <c r="J217" s="29">
        <v>0</v>
      </c>
      <c r="K217" s="29">
        <v>0</v>
      </c>
      <c r="L217" s="29">
        <v>0</v>
      </c>
      <c r="M217" s="29">
        <v>0</v>
      </c>
      <c r="N217" s="29">
        <v>0</v>
      </c>
      <c r="O217" s="29">
        <v>0</v>
      </c>
      <c r="P217" s="29">
        <v>0</v>
      </c>
      <c r="Q217" s="29">
        <v>0</v>
      </c>
      <c r="R217" s="29">
        <v>0</v>
      </c>
      <c r="S217" s="29">
        <v>0</v>
      </c>
      <c r="T217" s="29">
        <v>0</v>
      </c>
      <c r="U217" s="29">
        <v>0</v>
      </c>
      <c r="V217" s="29">
        <v>0</v>
      </c>
      <c r="W217" s="29">
        <v>0</v>
      </c>
      <c r="X217" s="29">
        <v>0</v>
      </c>
      <c r="Y217" s="29">
        <v>0</v>
      </c>
      <c r="Z217" s="29">
        <v>0</v>
      </c>
      <c r="AA217" s="29">
        <v>0</v>
      </c>
      <c r="AB217" s="29">
        <v>0</v>
      </c>
      <c r="AC217" s="29">
        <v>0</v>
      </c>
      <c r="AD217" s="29">
        <v>0</v>
      </c>
      <c r="AE217" s="29">
        <v>0</v>
      </c>
      <c r="AF217" s="29">
        <v>225</v>
      </c>
      <c r="AG217" s="29">
        <v>500</v>
      </c>
      <c r="AH217" s="29">
        <v>819</v>
      </c>
      <c r="AI217" s="29">
        <v>1229</v>
      </c>
      <c r="AJ217" s="29">
        <v>1593</v>
      </c>
      <c r="AK217" s="25">
        <v>1790</v>
      </c>
      <c r="AL217" s="25">
        <v>1904</v>
      </c>
      <c r="AM217" s="25">
        <v>2326</v>
      </c>
      <c r="AN217" s="25">
        <v>1100</v>
      </c>
      <c r="AO217" s="29">
        <v>0</v>
      </c>
      <c r="AP217" s="25">
        <v>18</v>
      </c>
      <c r="AQ217" s="25">
        <v>2</v>
      </c>
      <c r="AR217" s="29">
        <v>0</v>
      </c>
      <c r="AS217" s="29">
        <v>0</v>
      </c>
      <c r="AT217" s="29">
        <v>0</v>
      </c>
      <c r="AU217" s="29">
        <v>0</v>
      </c>
      <c r="AV217" s="29">
        <v>0</v>
      </c>
      <c r="AW217" s="26">
        <v>19</v>
      </c>
    </row>
    <row r="218" spans="1:49" x14ac:dyDescent="0.2">
      <c r="A218" s="281"/>
      <c r="B218" s="49" t="s">
        <v>123</v>
      </c>
      <c r="C218" s="171">
        <f>$D$32</f>
        <v>0.5</v>
      </c>
      <c r="D218" s="171">
        <f t="shared" ref="D218:AW218" si="515">$D$32</f>
        <v>0.5</v>
      </c>
      <c r="E218" s="171">
        <f t="shared" si="515"/>
        <v>0.5</v>
      </c>
      <c r="F218" s="171">
        <f t="shared" si="515"/>
        <v>0.5</v>
      </c>
      <c r="G218" s="171">
        <f t="shared" si="515"/>
        <v>0.5</v>
      </c>
      <c r="H218" s="171">
        <f t="shared" si="515"/>
        <v>0.5</v>
      </c>
      <c r="I218" s="171">
        <f t="shared" si="515"/>
        <v>0.5</v>
      </c>
      <c r="J218" s="171">
        <f t="shared" si="515"/>
        <v>0.5</v>
      </c>
      <c r="K218" s="171">
        <f t="shared" si="515"/>
        <v>0.5</v>
      </c>
      <c r="L218" s="171">
        <f t="shared" si="515"/>
        <v>0.5</v>
      </c>
      <c r="M218" s="171">
        <f t="shared" si="515"/>
        <v>0.5</v>
      </c>
      <c r="N218" s="171">
        <f t="shared" si="515"/>
        <v>0.5</v>
      </c>
      <c r="O218" s="171">
        <f t="shared" si="515"/>
        <v>0.5</v>
      </c>
      <c r="P218" s="171">
        <f t="shared" si="515"/>
        <v>0.5</v>
      </c>
      <c r="Q218" s="171">
        <f t="shared" si="515"/>
        <v>0.5</v>
      </c>
      <c r="R218" s="171">
        <f t="shared" si="515"/>
        <v>0.5</v>
      </c>
      <c r="S218" s="171">
        <f t="shared" si="515"/>
        <v>0.5</v>
      </c>
      <c r="T218" s="171">
        <f t="shared" si="515"/>
        <v>0.5</v>
      </c>
      <c r="U218" s="171">
        <f t="shared" si="515"/>
        <v>0.5</v>
      </c>
      <c r="V218" s="171">
        <f t="shared" si="515"/>
        <v>0.5</v>
      </c>
      <c r="W218" s="171">
        <f t="shared" si="515"/>
        <v>0.5</v>
      </c>
      <c r="X218" s="171">
        <f t="shared" si="515"/>
        <v>0.5</v>
      </c>
      <c r="Y218" s="171">
        <f t="shared" si="515"/>
        <v>0.5</v>
      </c>
      <c r="Z218" s="171">
        <f t="shared" si="515"/>
        <v>0.5</v>
      </c>
      <c r="AA218" s="171">
        <f t="shared" si="515"/>
        <v>0.5</v>
      </c>
      <c r="AB218" s="171">
        <f t="shared" si="515"/>
        <v>0.5</v>
      </c>
      <c r="AC218" s="171">
        <f t="shared" si="515"/>
        <v>0.5</v>
      </c>
      <c r="AD218" s="171">
        <f t="shared" si="515"/>
        <v>0.5</v>
      </c>
      <c r="AE218" s="171">
        <f t="shared" si="515"/>
        <v>0.5</v>
      </c>
      <c r="AF218" s="171">
        <f t="shared" si="515"/>
        <v>0.5</v>
      </c>
      <c r="AG218" s="171">
        <f t="shared" si="515"/>
        <v>0.5</v>
      </c>
      <c r="AH218" s="171">
        <f t="shared" si="515"/>
        <v>0.5</v>
      </c>
      <c r="AI218" s="171">
        <f t="shared" si="515"/>
        <v>0.5</v>
      </c>
      <c r="AJ218" s="171">
        <f t="shared" si="515"/>
        <v>0.5</v>
      </c>
      <c r="AK218" s="171">
        <f t="shared" si="515"/>
        <v>0.5</v>
      </c>
      <c r="AL218" s="171">
        <f t="shared" si="515"/>
        <v>0.5</v>
      </c>
      <c r="AM218" s="171">
        <f t="shared" si="515"/>
        <v>0.5</v>
      </c>
      <c r="AN218" s="171">
        <f t="shared" si="515"/>
        <v>0.5</v>
      </c>
      <c r="AO218" s="171">
        <f t="shared" si="515"/>
        <v>0.5</v>
      </c>
      <c r="AP218" s="171">
        <f t="shared" si="515"/>
        <v>0.5</v>
      </c>
      <c r="AQ218" s="171">
        <f t="shared" si="515"/>
        <v>0.5</v>
      </c>
      <c r="AR218" s="171">
        <f t="shared" si="515"/>
        <v>0.5</v>
      </c>
      <c r="AS218" s="171">
        <f t="shared" si="515"/>
        <v>0.5</v>
      </c>
      <c r="AT218" s="171">
        <f t="shared" si="515"/>
        <v>0.5</v>
      </c>
      <c r="AU218" s="171">
        <f t="shared" si="515"/>
        <v>0.5</v>
      </c>
      <c r="AV218" s="171">
        <f t="shared" si="515"/>
        <v>0.5</v>
      </c>
      <c r="AW218" s="170">
        <f t="shared" si="515"/>
        <v>0.5</v>
      </c>
    </row>
    <row r="219" spans="1:49" x14ac:dyDescent="0.2">
      <c r="A219" s="281"/>
      <c r="B219" s="49" t="s">
        <v>145</v>
      </c>
      <c r="C219" s="30">
        <f t="shared" ref="C219:AW219" si="516">C217*C218</f>
        <v>0</v>
      </c>
      <c r="D219" s="30">
        <f t="shared" si="516"/>
        <v>0</v>
      </c>
      <c r="E219" s="30">
        <f t="shared" si="516"/>
        <v>0</v>
      </c>
      <c r="F219" s="30">
        <f t="shared" si="516"/>
        <v>0</v>
      </c>
      <c r="G219" s="30">
        <f t="shared" si="516"/>
        <v>0</v>
      </c>
      <c r="H219" s="30">
        <f t="shared" si="516"/>
        <v>0</v>
      </c>
      <c r="I219" s="30">
        <f t="shared" si="516"/>
        <v>0</v>
      </c>
      <c r="J219" s="30">
        <f t="shared" si="516"/>
        <v>0</v>
      </c>
      <c r="K219" s="30">
        <f t="shared" si="516"/>
        <v>0</v>
      </c>
      <c r="L219" s="30">
        <f t="shared" si="516"/>
        <v>0</v>
      </c>
      <c r="M219" s="30">
        <f t="shared" si="516"/>
        <v>0</v>
      </c>
      <c r="N219" s="30">
        <f t="shared" si="516"/>
        <v>0</v>
      </c>
      <c r="O219" s="30">
        <f t="shared" si="516"/>
        <v>0</v>
      </c>
      <c r="P219" s="30">
        <f t="shared" si="516"/>
        <v>0</v>
      </c>
      <c r="Q219" s="30">
        <f t="shared" si="516"/>
        <v>0</v>
      </c>
      <c r="R219" s="30">
        <f t="shared" si="516"/>
        <v>0</v>
      </c>
      <c r="S219" s="30">
        <f t="shared" si="516"/>
        <v>0</v>
      </c>
      <c r="T219" s="30">
        <f t="shared" si="516"/>
        <v>0</v>
      </c>
      <c r="U219" s="30">
        <f t="shared" si="516"/>
        <v>0</v>
      </c>
      <c r="V219" s="30">
        <f t="shared" si="516"/>
        <v>0</v>
      </c>
      <c r="W219" s="30">
        <f t="shared" si="516"/>
        <v>0</v>
      </c>
      <c r="X219" s="30">
        <f t="shared" si="516"/>
        <v>0</v>
      </c>
      <c r="Y219" s="30">
        <f t="shared" si="516"/>
        <v>0</v>
      </c>
      <c r="Z219" s="30">
        <f t="shared" si="516"/>
        <v>0</v>
      </c>
      <c r="AA219" s="30">
        <f t="shared" si="516"/>
        <v>0</v>
      </c>
      <c r="AB219" s="30">
        <f t="shared" si="516"/>
        <v>0</v>
      </c>
      <c r="AC219" s="30">
        <f t="shared" si="516"/>
        <v>0</v>
      </c>
      <c r="AD219" s="30">
        <f t="shared" si="516"/>
        <v>0</v>
      </c>
      <c r="AE219" s="30">
        <f t="shared" si="516"/>
        <v>0</v>
      </c>
      <c r="AF219" s="30">
        <f t="shared" si="516"/>
        <v>112.5</v>
      </c>
      <c r="AG219" s="30">
        <f t="shared" si="516"/>
        <v>250</v>
      </c>
      <c r="AH219" s="30">
        <f t="shared" si="516"/>
        <v>409.5</v>
      </c>
      <c r="AI219" s="30">
        <f t="shared" si="516"/>
        <v>614.5</v>
      </c>
      <c r="AJ219" s="30">
        <f t="shared" si="516"/>
        <v>796.5</v>
      </c>
      <c r="AK219" s="30">
        <f t="shared" si="516"/>
        <v>895</v>
      </c>
      <c r="AL219" s="30">
        <f t="shared" si="516"/>
        <v>952</v>
      </c>
      <c r="AM219" s="30">
        <f t="shared" si="516"/>
        <v>1163</v>
      </c>
      <c r="AN219" s="30">
        <f t="shared" si="516"/>
        <v>550</v>
      </c>
      <c r="AO219" s="30">
        <f t="shared" si="516"/>
        <v>0</v>
      </c>
      <c r="AP219" s="30">
        <f t="shared" si="516"/>
        <v>9</v>
      </c>
      <c r="AQ219" s="30">
        <f t="shared" si="516"/>
        <v>1</v>
      </c>
      <c r="AR219" s="30">
        <f t="shared" si="516"/>
        <v>0</v>
      </c>
      <c r="AS219" s="30">
        <f t="shared" si="516"/>
        <v>0</v>
      </c>
      <c r="AT219" s="30">
        <f t="shared" si="516"/>
        <v>0</v>
      </c>
      <c r="AU219" s="30">
        <f t="shared" si="516"/>
        <v>0</v>
      </c>
      <c r="AV219" s="30">
        <f t="shared" si="516"/>
        <v>0</v>
      </c>
      <c r="AW219" s="136">
        <f t="shared" si="516"/>
        <v>9.5</v>
      </c>
    </row>
    <row r="220" spans="1:49" x14ac:dyDescent="0.2">
      <c r="A220" s="281"/>
      <c r="B220" s="49" t="s">
        <v>47</v>
      </c>
      <c r="C220" s="29">
        <v>117</v>
      </c>
      <c r="D220" s="29">
        <v>148</v>
      </c>
      <c r="E220" s="29">
        <v>184</v>
      </c>
      <c r="F220" s="29">
        <v>157</v>
      </c>
      <c r="G220" s="29">
        <v>146</v>
      </c>
      <c r="H220" s="29">
        <v>251</v>
      </c>
      <c r="I220" s="29">
        <v>184</v>
      </c>
      <c r="J220" s="29">
        <v>138</v>
      </c>
      <c r="K220" s="29">
        <v>139</v>
      </c>
      <c r="L220" s="29">
        <v>213</v>
      </c>
      <c r="M220" s="29">
        <v>258</v>
      </c>
      <c r="N220" s="29">
        <v>275</v>
      </c>
      <c r="O220" s="29">
        <v>214</v>
      </c>
      <c r="P220" s="29">
        <v>215</v>
      </c>
      <c r="Q220" s="29">
        <v>192</v>
      </c>
      <c r="R220" s="29">
        <v>213</v>
      </c>
      <c r="S220" s="29">
        <v>236</v>
      </c>
      <c r="T220" s="29">
        <v>249</v>
      </c>
      <c r="U220" s="29">
        <v>233</v>
      </c>
      <c r="V220" s="29">
        <v>278</v>
      </c>
      <c r="W220" s="29">
        <v>232</v>
      </c>
      <c r="X220" s="29">
        <v>227</v>
      </c>
      <c r="Y220" s="29">
        <v>333</v>
      </c>
      <c r="Z220" s="29">
        <v>330</v>
      </c>
      <c r="AA220" s="29">
        <v>254</v>
      </c>
      <c r="AB220" s="29">
        <v>232</v>
      </c>
      <c r="AC220" s="29">
        <v>283</v>
      </c>
      <c r="AD220" s="29">
        <v>272</v>
      </c>
      <c r="AE220" s="29">
        <v>293</v>
      </c>
      <c r="AF220" s="29">
        <v>187</v>
      </c>
      <c r="AG220" s="29">
        <v>10</v>
      </c>
      <c r="AH220" s="29">
        <v>25</v>
      </c>
      <c r="AI220" s="29">
        <v>50</v>
      </c>
      <c r="AJ220" s="29">
        <v>40</v>
      </c>
      <c r="AK220" s="25">
        <v>39</v>
      </c>
      <c r="AL220" s="25">
        <v>55</v>
      </c>
      <c r="AM220" s="25">
        <v>60</v>
      </c>
      <c r="AN220" s="25">
        <v>62</v>
      </c>
      <c r="AO220" s="25">
        <v>91</v>
      </c>
      <c r="AP220" s="25">
        <v>107</v>
      </c>
      <c r="AQ220" s="25">
        <v>96</v>
      </c>
      <c r="AR220" s="25">
        <v>102</v>
      </c>
      <c r="AS220" s="25">
        <v>99</v>
      </c>
      <c r="AT220" s="25">
        <v>115</v>
      </c>
      <c r="AU220" s="25">
        <v>168</v>
      </c>
      <c r="AV220" s="31">
        <v>224</v>
      </c>
      <c r="AW220" s="31">
        <v>238</v>
      </c>
    </row>
    <row r="221" spans="1:49" x14ac:dyDescent="0.2">
      <c r="A221" s="281"/>
      <c r="B221" s="49" t="s">
        <v>192</v>
      </c>
      <c r="C221" s="171">
        <f>$D$33</f>
        <v>0.25</v>
      </c>
      <c r="D221" s="171">
        <f t="shared" ref="D221:AW221" si="517">$D$33</f>
        <v>0.25</v>
      </c>
      <c r="E221" s="171">
        <f t="shared" si="517"/>
        <v>0.25</v>
      </c>
      <c r="F221" s="171">
        <f t="shared" si="517"/>
        <v>0.25</v>
      </c>
      <c r="G221" s="171">
        <f t="shared" si="517"/>
        <v>0.25</v>
      </c>
      <c r="H221" s="171">
        <f t="shared" si="517"/>
        <v>0.25</v>
      </c>
      <c r="I221" s="171">
        <f t="shared" si="517"/>
        <v>0.25</v>
      </c>
      <c r="J221" s="171">
        <f t="shared" si="517"/>
        <v>0.25</v>
      </c>
      <c r="K221" s="171">
        <f t="shared" si="517"/>
        <v>0.25</v>
      </c>
      <c r="L221" s="171">
        <f t="shared" si="517"/>
        <v>0.25</v>
      </c>
      <c r="M221" s="171">
        <f t="shared" si="517"/>
        <v>0.25</v>
      </c>
      <c r="N221" s="171">
        <f t="shared" si="517"/>
        <v>0.25</v>
      </c>
      <c r="O221" s="171">
        <f t="shared" si="517"/>
        <v>0.25</v>
      </c>
      <c r="P221" s="171">
        <f t="shared" si="517"/>
        <v>0.25</v>
      </c>
      <c r="Q221" s="171">
        <f t="shared" si="517"/>
        <v>0.25</v>
      </c>
      <c r="R221" s="171">
        <f t="shared" si="517"/>
        <v>0.25</v>
      </c>
      <c r="S221" s="171">
        <f t="shared" si="517"/>
        <v>0.25</v>
      </c>
      <c r="T221" s="171">
        <f t="shared" si="517"/>
        <v>0.25</v>
      </c>
      <c r="U221" s="171">
        <f t="shared" si="517"/>
        <v>0.25</v>
      </c>
      <c r="V221" s="171">
        <f t="shared" si="517"/>
        <v>0.25</v>
      </c>
      <c r="W221" s="171">
        <f t="shared" si="517"/>
        <v>0.25</v>
      </c>
      <c r="X221" s="171">
        <f t="shared" si="517"/>
        <v>0.25</v>
      </c>
      <c r="Y221" s="171">
        <f t="shared" si="517"/>
        <v>0.25</v>
      </c>
      <c r="Z221" s="171">
        <f t="shared" si="517"/>
        <v>0.25</v>
      </c>
      <c r="AA221" s="171">
        <f t="shared" si="517"/>
        <v>0.25</v>
      </c>
      <c r="AB221" s="171">
        <f t="shared" si="517"/>
        <v>0.25</v>
      </c>
      <c r="AC221" s="171">
        <f t="shared" si="517"/>
        <v>0.25</v>
      </c>
      <c r="AD221" s="171">
        <f t="shared" si="517"/>
        <v>0.25</v>
      </c>
      <c r="AE221" s="171">
        <f t="shared" si="517"/>
        <v>0.25</v>
      </c>
      <c r="AF221" s="171">
        <f t="shared" si="517"/>
        <v>0.25</v>
      </c>
      <c r="AG221" s="171">
        <f t="shared" si="517"/>
        <v>0.25</v>
      </c>
      <c r="AH221" s="171">
        <f t="shared" si="517"/>
        <v>0.25</v>
      </c>
      <c r="AI221" s="171">
        <f t="shared" si="517"/>
        <v>0.25</v>
      </c>
      <c r="AJ221" s="171">
        <f t="shared" si="517"/>
        <v>0.25</v>
      </c>
      <c r="AK221" s="171">
        <f t="shared" si="517"/>
        <v>0.25</v>
      </c>
      <c r="AL221" s="171">
        <f t="shared" si="517"/>
        <v>0.25</v>
      </c>
      <c r="AM221" s="171">
        <f t="shared" si="517"/>
        <v>0.25</v>
      </c>
      <c r="AN221" s="171">
        <f t="shared" si="517"/>
        <v>0.25</v>
      </c>
      <c r="AO221" s="171">
        <f t="shared" si="517"/>
        <v>0.25</v>
      </c>
      <c r="AP221" s="171">
        <f t="shared" si="517"/>
        <v>0.25</v>
      </c>
      <c r="AQ221" s="171">
        <f t="shared" si="517"/>
        <v>0.25</v>
      </c>
      <c r="AR221" s="171">
        <f t="shared" si="517"/>
        <v>0.25</v>
      </c>
      <c r="AS221" s="171">
        <f t="shared" si="517"/>
        <v>0.25</v>
      </c>
      <c r="AT221" s="171">
        <f t="shared" si="517"/>
        <v>0.25</v>
      </c>
      <c r="AU221" s="171">
        <f t="shared" si="517"/>
        <v>0.25</v>
      </c>
      <c r="AV221" s="171">
        <f t="shared" si="517"/>
        <v>0.25</v>
      </c>
      <c r="AW221" s="170">
        <f t="shared" si="517"/>
        <v>0.25</v>
      </c>
    </row>
    <row r="222" spans="1:49" x14ac:dyDescent="0.2">
      <c r="A222" s="281"/>
      <c r="B222" s="49" t="s">
        <v>199</v>
      </c>
      <c r="C222" s="110">
        <f>C220*C221</f>
        <v>29.25</v>
      </c>
      <c r="D222" s="110">
        <f t="shared" ref="D222" si="518">D220*D221</f>
        <v>37</v>
      </c>
      <c r="E222" s="110">
        <f t="shared" ref="E222" si="519">E220*E221</f>
        <v>46</v>
      </c>
      <c r="F222" s="110">
        <f t="shared" ref="F222" si="520">F220*F221</f>
        <v>39.25</v>
      </c>
      <c r="G222" s="110">
        <f t="shared" ref="G222" si="521">G220*G221</f>
        <v>36.5</v>
      </c>
      <c r="H222" s="110">
        <f t="shared" ref="H222" si="522">H220*H221</f>
        <v>62.75</v>
      </c>
      <c r="I222" s="110">
        <f t="shared" ref="I222" si="523">I220*I221</f>
        <v>46</v>
      </c>
      <c r="J222" s="110">
        <f t="shared" ref="J222" si="524">J220*J221</f>
        <v>34.5</v>
      </c>
      <c r="K222" s="110">
        <f t="shared" ref="K222" si="525">K220*K221</f>
        <v>34.75</v>
      </c>
      <c r="L222" s="110">
        <f t="shared" ref="L222" si="526">L220*L221</f>
        <v>53.25</v>
      </c>
      <c r="M222" s="110">
        <f t="shared" ref="M222" si="527">M220*M221</f>
        <v>64.5</v>
      </c>
      <c r="N222" s="110">
        <f t="shared" ref="N222" si="528">N220*N221</f>
        <v>68.75</v>
      </c>
      <c r="O222" s="110">
        <f t="shared" ref="O222" si="529">O220*O221</f>
        <v>53.5</v>
      </c>
      <c r="P222" s="110">
        <f t="shared" ref="P222" si="530">P220*P221</f>
        <v>53.75</v>
      </c>
      <c r="Q222" s="110">
        <f t="shared" ref="Q222" si="531">Q220*Q221</f>
        <v>48</v>
      </c>
      <c r="R222" s="110">
        <f t="shared" ref="R222" si="532">R220*R221</f>
        <v>53.25</v>
      </c>
      <c r="S222" s="110">
        <f t="shared" ref="S222" si="533">S220*S221</f>
        <v>59</v>
      </c>
      <c r="T222" s="110">
        <f t="shared" ref="T222" si="534">T220*T221</f>
        <v>62.25</v>
      </c>
      <c r="U222" s="110">
        <f t="shared" ref="U222" si="535">U220*U221</f>
        <v>58.25</v>
      </c>
      <c r="V222" s="110">
        <f t="shared" ref="V222" si="536">V220*V221</f>
        <v>69.5</v>
      </c>
      <c r="W222" s="110">
        <f t="shared" ref="W222" si="537">W220*W221</f>
        <v>58</v>
      </c>
      <c r="X222" s="110">
        <f t="shared" ref="X222" si="538">X220*X221</f>
        <v>56.75</v>
      </c>
      <c r="Y222" s="110">
        <f t="shared" ref="Y222" si="539">Y220*Y221</f>
        <v>83.25</v>
      </c>
      <c r="Z222" s="110">
        <f t="shared" ref="Z222" si="540">Z220*Z221</f>
        <v>82.5</v>
      </c>
      <c r="AA222" s="110">
        <f t="shared" ref="AA222" si="541">AA220*AA221</f>
        <v>63.5</v>
      </c>
      <c r="AB222" s="110">
        <f t="shared" ref="AB222" si="542">AB220*AB221</f>
        <v>58</v>
      </c>
      <c r="AC222" s="110">
        <f t="shared" ref="AC222" si="543">AC220*AC221</f>
        <v>70.75</v>
      </c>
      <c r="AD222" s="110">
        <f t="shared" ref="AD222" si="544">AD220*AD221</f>
        <v>68</v>
      </c>
      <c r="AE222" s="110">
        <f t="shared" ref="AE222" si="545">AE220*AE221</f>
        <v>73.25</v>
      </c>
      <c r="AF222" s="110">
        <f t="shared" ref="AF222" si="546">AF220*AF221</f>
        <v>46.75</v>
      </c>
      <c r="AG222" s="110">
        <f t="shared" ref="AG222" si="547">AG220*AG221</f>
        <v>2.5</v>
      </c>
      <c r="AH222" s="110">
        <f t="shared" ref="AH222" si="548">AH220*AH221</f>
        <v>6.25</v>
      </c>
      <c r="AI222" s="110">
        <f t="shared" ref="AI222" si="549">AI220*AI221</f>
        <v>12.5</v>
      </c>
      <c r="AJ222" s="110">
        <f t="shared" ref="AJ222" si="550">AJ220*AJ221</f>
        <v>10</v>
      </c>
      <c r="AK222" s="110">
        <f t="shared" ref="AK222" si="551">AK220*AK221</f>
        <v>9.75</v>
      </c>
      <c r="AL222" s="110">
        <f t="shared" ref="AL222" si="552">AL220*AL221</f>
        <v>13.75</v>
      </c>
      <c r="AM222" s="110">
        <f t="shared" ref="AM222" si="553">AM220*AM221</f>
        <v>15</v>
      </c>
      <c r="AN222" s="110">
        <f t="shared" ref="AN222" si="554">AN220*AN221</f>
        <v>15.5</v>
      </c>
      <c r="AO222" s="110">
        <f t="shared" ref="AO222" si="555">AO220*AO221</f>
        <v>22.75</v>
      </c>
      <c r="AP222" s="110">
        <f t="shared" ref="AP222" si="556">AP220*AP221</f>
        <v>26.75</v>
      </c>
      <c r="AQ222" s="110">
        <f t="shared" ref="AQ222" si="557">AQ220*AQ221</f>
        <v>24</v>
      </c>
      <c r="AR222" s="110">
        <f t="shared" ref="AR222" si="558">AR220*AR221</f>
        <v>25.5</v>
      </c>
      <c r="AS222" s="110">
        <f t="shared" ref="AS222" si="559">AS220*AS221</f>
        <v>24.75</v>
      </c>
      <c r="AT222" s="110">
        <f t="shared" ref="AT222" si="560">AT220*AT221</f>
        <v>28.75</v>
      </c>
      <c r="AU222" s="110">
        <f t="shared" ref="AU222" si="561">AU220*AU221</f>
        <v>42</v>
      </c>
      <c r="AV222" s="110">
        <f t="shared" ref="AV222:AW222" si="562">AV220*AV221</f>
        <v>56</v>
      </c>
      <c r="AW222" s="111">
        <f t="shared" si="562"/>
        <v>59.5</v>
      </c>
    </row>
    <row r="223" spans="1:49" x14ac:dyDescent="0.2">
      <c r="A223" s="281"/>
      <c r="B223" s="49" t="s">
        <v>164</v>
      </c>
      <c r="C223" s="29">
        <v>0</v>
      </c>
      <c r="D223" s="29">
        <v>0</v>
      </c>
      <c r="E223" s="29">
        <v>0</v>
      </c>
      <c r="F223" s="29">
        <v>0</v>
      </c>
      <c r="G223" s="29">
        <v>0</v>
      </c>
      <c r="H223" s="29">
        <v>0</v>
      </c>
      <c r="I223" s="29">
        <v>0</v>
      </c>
      <c r="J223" s="29">
        <v>0</v>
      </c>
      <c r="K223" s="29">
        <v>0</v>
      </c>
      <c r="L223" s="29">
        <v>0</v>
      </c>
      <c r="M223" s="29">
        <v>0</v>
      </c>
      <c r="N223" s="29">
        <v>0</v>
      </c>
      <c r="O223" s="29">
        <v>0</v>
      </c>
      <c r="P223" s="29">
        <v>0</v>
      </c>
      <c r="Q223" s="29">
        <v>0</v>
      </c>
      <c r="R223" s="29">
        <v>0</v>
      </c>
      <c r="S223" s="29">
        <v>0</v>
      </c>
      <c r="T223" s="29">
        <v>0</v>
      </c>
      <c r="U223" s="29">
        <v>0</v>
      </c>
      <c r="V223" s="29">
        <v>0</v>
      </c>
      <c r="W223" s="29">
        <v>0</v>
      </c>
      <c r="X223" s="29">
        <v>0</v>
      </c>
      <c r="Y223" s="29">
        <v>0</v>
      </c>
      <c r="Z223" s="29">
        <v>0</v>
      </c>
      <c r="AA223" s="29">
        <v>0</v>
      </c>
      <c r="AB223" s="29">
        <v>0</v>
      </c>
      <c r="AC223" s="29">
        <v>0</v>
      </c>
      <c r="AD223" s="29">
        <v>0</v>
      </c>
      <c r="AE223" s="29">
        <v>0</v>
      </c>
      <c r="AF223" s="29">
        <v>2</v>
      </c>
      <c r="AG223" s="29">
        <v>16</v>
      </c>
      <c r="AH223" s="29">
        <v>15</v>
      </c>
      <c r="AI223" s="29">
        <v>26</v>
      </c>
      <c r="AJ223" s="29">
        <v>31</v>
      </c>
      <c r="AK223" s="25">
        <v>54</v>
      </c>
      <c r="AL223" s="25">
        <v>48</v>
      </c>
      <c r="AM223" s="25">
        <v>46</v>
      </c>
      <c r="AN223" s="25">
        <v>35</v>
      </c>
      <c r="AO223" s="25">
        <v>2</v>
      </c>
      <c r="AP223" s="29">
        <v>0</v>
      </c>
      <c r="AQ223" s="25">
        <v>1</v>
      </c>
      <c r="AR223" s="29">
        <v>0</v>
      </c>
      <c r="AS223" s="29">
        <v>0</v>
      </c>
      <c r="AT223" s="29">
        <v>0</v>
      </c>
      <c r="AU223" s="29">
        <v>0</v>
      </c>
      <c r="AV223" s="29">
        <v>0</v>
      </c>
      <c r="AW223" s="172">
        <v>0</v>
      </c>
    </row>
    <row r="224" spans="1:49" x14ac:dyDescent="0.2">
      <c r="A224" s="281"/>
      <c r="B224" s="49" t="s">
        <v>193</v>
      </c>
      <c r="C224" s="171">
        <f>$D$34</f>
        <v>0.25</v>
      </c>
      <c r="D224" s="171">
        <f t="shared" ref="D224:AW224" si="563">$D$34</f>
        <v>0.25</v>
      </c>
      <c r="E224" s="171">
        <f t="shared" si="563"/>
        <v>0.25</v>
      </c>
      <c r="F224" s="171">
        <f t="shared" si="563"/>
        <v>0.25</v>
      </c>
      <c r="G224" s="171">
        <f t="shared" si="563"/>
        <v>0.25</v>
      </c>
      <c r="H224" s="171">
        <f t="shared" si="563"/>
        <v>0.25</v>
      </c>
      <c r="I224" s="171">
        <f t="shared" si="563"/>
        <v>0.25</v>
      </c>
      <c r="J224" s="171">
        <f t="shared" si="563"/>
        <v>0.25</v>
      </c>
      <c r="K224" s="171">
        <f t="shared" si="563"/>
        <v>0.25</v>
      </c>
      <c r="L224" s="171">
        <f t="shared" si="563"/>
        <v>0.25</v>
      </c>
      <c r="M224" s="171">
        <f t="shared" si="563"/>
        <v>0.25</v>
      </c>
      <c r="N224" s="171">
        <f t="shared" si="563"/>
        <v>0.25</v>
      </c>
      <c r="O224" s="171">
        <f t="shared" si="563"/>
        <v>0.25</v>
      </c>
      <c r="P224" s="171">
        <f t="shared" si="563"/>
        <v>0.25</v>
      </c>
      <c r="Q224" s="171">
        <f t="shared" si="563"/>
        <v>0.25</v>
      </c>
      <c r="R224" s="171">
        <f t="shared" si="563"/>
        <v>0.25</v>
      </c>
      <c r="S224" s="171">
        <f t="shared" si="563"/>
        <v>0.25</v>
      </c>
      <c r="T224" s="171">
        <f t="shared" si="563"/>
        <v>0.25</v>
      </c>
      <c r="U224" s="171">
        <f t="shared" si="563"/>
        <v>0.25</v>
      </c>
      <c r="V224" s="171">
        <f t="shared" si="563"/>
        <v>0.25</v>
      </c>
      <c r="W224" s="171">
        <f t="shared" si="563"/>
        <v>0.25</v>
      </c>
      <c r="X224" s="171">
        <f t="shared" si="563"/>
        <v>0.25</v>
      </c>
      <c r="Y224" s="171">
        <f t="shared" si="563"/>
        <v>0.25</v>
      </c>
      <c r="Z224" s="171">
        <f t="shared" si="563"/>
        <v>0.25</v>
      </c>
      <c r="AA224" s="171">
        <f t="shared" si="563"/>
        <v>0.25</v>
      </c>
      <c r="AB224" s="171">
        <f t="shared" si="563"/>
        <v>0.25</v>
      </c>
      <c r="AC224" s="171">
        <f t="shared" si="563"/>
        <v>0.25</v>
      </c>
      <c r="AD224" s="171">
        <f t="shared" si="563"/>
        <v>0.25</v>
      </c>
      <c r="AE224" s="171">
        <f t="shared" si="563"/>
        <v>0.25</v>
      </c>
      <c r="AF224" s="171">
        <f t="shared" si="563"/>
        <v>0.25</v>
      </c>
      <c r="AG224" s="171">
        <f t="shared" si="563"/>
        <v>0.25</v>
      </c>
      <c r="AH224" s="171">
        <f t="shared" si="563"/>
        <v>0.25</v>
      </c>
      <c r="AI224" s="171">
        <f t="shared" si="563"/>
        <v>0.25</v>
      </c>
      <c r="AJ224" s="171">
        <f t="shared" si="563"/>
        <v>0.25</v>
      </c>
      <c r="AK224" s="171">
        <f t="shared" si="563"/>
        <v>0.25</v>
      </c>
      <c r="AL224" s="171">
        <f t="shared" si="563"/>
        <v>0.25</v>
      </c>
      <c r="AM224" s="171">
        <f t="shared" si="563"/>
        <v>0.25</v>
      </c>
      <c r="AN224" s="171">
        <f t="shared" si="563"/>
        <v>0.25</v>
      </c>
      <c r="AO224" s="171">
        <f t="shared" si="563"/>
        <v>0.25</v>
      </c>
      <c r="AP224" s="171">
        <f t="shared" si="563"/>
        <v>0.25</v>
      </c>
      <c r="AQ224" s="171">
        <f t="shared" si="563"/>
        <v>0.25</v>
      </c>
      <c r="AR224" s="171">
        <f t="shared" si="563"/>
        <v>0.25</v>
      </c>
      <c r="AS224" s="171">
        <f t="shared" si="563"/>
        <v>0.25</v>
      </c>
      <c r="AT224" s="171">
        <f t="shared" si="563"/>
        <v>0.25</v>
      </c>
      <c r="AU224" s="171">
        <f t="shared" si="563"/>
        <v>0.25</v>
      </c>
      <c r="AV224" s="171">
        <f t="shared" si="563"/>
        <v>0.25</v>
      </c>
      <c r="AW224" s="170">
        <f t="shared" si="563"/>
        <v>0.25</v>
      </c>
    </row>
    <row r="225" spans="1:50" x14ac:dyDescent="0.2">
      <c r="A225" s="281"/>
      <c r="B225" s="49" t="s">
        <v>194</v>
      </c>
      <c r="C225" s="110">
        <f>C223*C224</f>
        <v>0</v>
      </c>
      <c r="D225" s="110">
        <f t="shared" ref="D225:AW225" si="564">D223*D224</f>
        <v>0</v>
      </c>
      <c r="E225" s="110">
        <f t="shared" si="564"/>
        <v>0</v>
      </c>
      <c r="F225" s="110">
        <f t="shared" si="564"/>
        <v>0</v>
      </c>
      <c r="G225" s="110">
        <f t="shared" si="564"/>
        <v>0</v>
      </c>
      <c r="H225" s="110">
        <f t="shared" si="564"/>
        <v>0</v>
      </c>
      <c r="I225" s="110">
        <f t="shared" si="564"/>
        <v>0</v>
      </c>
      <c r="J225" s="110">
        <f t="shared" si="564"/>
        <v>0</v>
      </c>
      <c r="K225" s="110">
        <f t="shared" si="564"/>
        <v>0</v>
      </c>
      <c r="L225" s="110">
        <f t="shared" si="564"/>
        <v>0</v>
      </c>
      <c r="M225" s="110">
        <f t="shared" si="564"/>
        <v>0</v>
      </c>
      <c r="N225" s="110">
        <f t="shared" si="564"/>
        <v>0</v>
      </c>
      <c r="O225" s="110">
        <f t="shared" si="564"/>
        <v>0</v>
      </c>
      <c r="P225" s="110">
        <f t="shared" si="564"/>
        <v>0</v>
      </c>
      <c r="Q225" s="110">
        <f t="shared" si="564"/>
        <v>0</v>
      </c>
      <c r="R225" s="110">
        <f t="shared" si="564"/>
        <v>0</v>
      </c>
      <c r="S225" s="110">
        <f t="shared" si="564"/>
        <v>0</v>
      </c>
      <c r="T225" s="110">
        <f t="shared" si="564"/>
        <v>0</v>
      </c>
      <c r="U225" s="110">
        <f t="shared" si="564"/>
        <v>0</v>
      </c>
      <c r="V225" s="110">
        <f t="shared" si="564"/>
        <v>0</v>
      </c>
      <c r="W225" s="110">
        <f t="shared" si="564"/>
        <v>0</v>
      </c>
      <c r="X225" s="110">
        <f t="shared" si="564"/>
        <v>0</v>
      </c>
      <c r="Y225" s="110">
        <f t="shared" si="564"/>
        <v>0</v>
      </c>
      <c r="Z225" s="110">
        <f t="shared" si="564"/>
        <v>0</v>
      </c>
      <c r="AA225" s="110">
        <f t="shared" si="564"/>
        <v>0</v>
      </c>
      <c r="AB225" s="110">
        <f t="shared" si="564"/>
        <v>0</v>
      </c>
      <c r="AC225" s="110">
        <f t="shared" si="564"/>
        <v>0</v>
      </c>
      <c r="AD225" s="110">
        <f t="shared" si="564"/>
        <v>0</v>
      </c>
      <c r="AE225" s="110">
        <f t="shared" si="564"/>
        <v>0</v>
      </c>
      <c r="AF225" s="110">
        <f t="shared" si="564"/>
        <v>0.5</v>
      </c>
      <c r="AG225" s="110">
        <f t="shared" si="564"/>
        <v>4</v>
      </c>
      <c r="AH225" s="110">
        <f t="shared" si="564"/>
        <v>3.75</v>
      </c>
      <c r="AI225" s="110">
        <f t="shared" si="564"/>
        <v>6.5</v>
      </c>
      <c r="AJ225" s="110">
        <f t="shared" si="564"/>
        <v>7.75</v>
      </c>
      <c r="AK225" s="110">
        <f t="shared" si="564"/>
        <v>13.5</v>
      </c>
      <c r="AL225" s="110">
        <f t="shared" si="564"/>
        <v>12</v>
      </c>
      <c r="AM225" s="110">
        <f t="shared" si="564"/>
        <v>11.5</v>
      </c>
      <c r="AN225" s="110">
        <f t="shared" si="564"/>
        <v>8.75</v>
      </c>
      <c r="AO225" s="110">
        <f t="shared" si="564"/>
        <v>0.5</v>
      </c>
      <c r="AP225" s="110">
        <f t="shared" si="564"/>
        <v>0</v>
      </c>
      <c r="AQ225" s="110">
        <f t="shared" si="564"/>
        <v>0.25</v>
      </c>
      <c r="AR225" s="110">
        <f t="shared" si="564"/>
        <v>0</v>
      </c>
      <c r="AS225" s="110">
        <f t="shared" si="564"/>
        <v>0</v>
      </c>
      <c r="AT225" s="110">
        <f t="shared" si="564"/>
        <v>0</v>
      </c>
      <c r="AU225" s="110">
        <f t="shared" si="564"/>
        <v>0</v>
      </c>
      <c r="AV225" s="110">
        <f t="shared" si="564"/>
        <v>0</v>
      </c>
      <c r="AW225" s="111">
        <f t="shared" si="564"/>
        <v>0</v>
      </c>
    </row>
    <row r="226" spans="1:50" x14ac:dyDescent="0.2">
      <c r="A226" s="281"/>
      <c r="B226" s="49" t="s">
        <v>181</v>
      </c>
      <c r="C226" s="236">
        <f>$D$35</f>
        <v>0.6</v>
      </c>
      <c r="D226" s="236">
        <f t="shared" ref="D226:AW226" si="565">$D$35</f>
        <v>0.6</v>
      </c>
      <c r="E226" s="236">
        <f t="shared" si="565"/>
        <v>0.6</v>
      </c>
      <c r="F226" s="236">
        <f t="shared" si="565"/>
        <v>0.6</v>
      </c>
      <c r="G226" s="236">
        <f t="shared" si="565"/>
        <v>0.6</v>
      </c>
      <c r="H226" s="236">
        <f t="shared" si="565"/>
        <v>0.6</v>
      </c>
      <c r="I226" s="236">
        <f t="shared" si="565"/>
        <v>0.6</v>
      </c>
      <c r="J226" s="236">
        <f t="shared" si="565"/>
        <v>0.6</v>
      </c>
      <c r="K226" s="236">
        <f t="shared" si="565"/>
        <v>0.6</v>
      </c>
      <c r="L226" s="236">
        <f t="shared" si="565"/>
        <v>0.6</v>
      </c>
      <c r="M226" s="236">
        <f t="shared" si="565"/>
        <v>0.6</v>
      </c>
      <c r="N226" s="236">
        <f t="shared" si="565"/>
        <v>0.6</v>
      </c>
      <c r="O226" s="236">
        <f t="shared" si="565"/>
        <v>0.6</v>
      </c>
      <c r="P226" s="236">
        <f t="shared" si="565"/>
        <v>0.6</v>
      </c>
      <c r="Q226" s="236">
        <f t="shared" si="565"/>
        <v>0.6</v>
      </c>
      <c r="R226" s="236">
        <f t="shared" si="565"/>
        <v>0.6</v>
      </c>
      <c r="S226" s="236">
        <f t="shared" si="565"/>
        <v>0.6</v>
      </c>
      <c r="T226" s="236">
        <f t="shared" si="565"/>
        <v>0.6</v>
      </c>
      <c r="U226" s="236">
        <f t="shared" si="565"/>
        <v>0.6</v>
      </c>
      <c r="V226" s="236">
        <f t="shared" si="565"/>
        <v>0.6</v>
      </c>
      <c r="W226" s="236">
        <f t="shared" si="565"/>
        <v>0.6</v>
      </c>
      <c r="X226" s="236">
        <f t="shared" si="565"/>
        <v>0.6</v>
      </c>
      <c r="Y226" s="236">
        <f t="shared" si="565"/>
        <v>0.6</v>
      </c>
      <c r="Z226" s="236">
        <f t="shared" si="565"/>
        <v>0.6</v>
      </c>
      <c r="AA226" s="236">
        <f t="shared" si="565"/>
        <v>0.6</v>
      </c>
      <c r="AB226" s="236">
        <f t="shared" si="565"/>
        <v>0.6</v>
      </c>
      <c r="AC226" s="236">
        <f t="shared" si="565"/>
        <v>0.6</v>
      </c>
      <c r="AD226" s="236">
        <f t="shared" si="565"/>
        <v>0.6</v>
      </c>
      <c r="AE226" s="236">
        <f t="shared" si="565"/>
        <v>0.6</v>
      </c>
      <c r="AF226" s="236">
        <f t="shared" si="565"/>
        <v>0.6</v>
      </c>
      <c r="AG226" s="236">
        <f t="shared" si="565"/>
        <v>0.6</v>
      </c>
      <c r="AH226" s="236">
        <f t="shared" si="565"/>
        <v>0.6</v>
      </c>
      <c r="AI226" s="236">
        <f t="shared" si="565"/>
        <v>0.6</v>
      </c>
      <c r="AJ226" s="236">
        <f t="shared" si="565"/>
        <v>0.6</v>
      </c>
      <c r="AK226" s="236">
        <f t="shared" si="565"/>
        <v>0.6</v>
      </c>
      <c r="AL226" s="236">
        <f t="shared" si="565"/>
        <v>0.6</v>
      </c>
      <c r="AM226" s="236">
        <f t="shared" si="565"/>
        <v>0.6</v>
      </c>
      <c r="AN226" s="236">
        <f t="shared" si="565"/>
        <v>0.6</v>
      </c>
      <c r="AO226" s="236">
        <f t="shared" si="565"/>
        <v>0.6</v>
      </c>
      <c r="AP226" s="236">
        <f t="shared" si="565"/>
        <v>0.6</v>
      </c>
      <c r="AQ226" s="236">
        <f t="shared" si="565"/>
        <v>0.6</v>
      </c>
      <c r="AR226" s="236">
        <f t="shared" si="565"/>
        <v>0.6</v>
      </c>
      <c r="AS226" s="236">
        <f t="shared" si="565"/>
        <v>0.6</v>
      </c>
      <c r="AT226" s="236">
        <f t="shared" si="565"/>
        <v>0.6</v>
      </c>
      <c r="AU226" s="236">
        <f t="shared" si="565"/>
        <v>0.6</v>
      </c>
      <c r="AV226" s="236">
        <f t="shared" si="565"/>
        <v>0.6</v>
      </c>
      <c r="AW226" s="237">
        <f t="shared" si="565"/>
        <v>0.6</v>
      </c>
    </row>
    <row r="227" spans="1:50" x14ac:dyDescent="0.2">
      <c r="A227" s="281"/>
      <c r="B227" s="49" t="s">
        <v>182</v>
      </c>
      <c r="C227" s="110">
        <f t="shared" ref="C227:AU227" si="566">C225*C226</f>
        <v>0</v>
      </c>
      <c r="D227" s="110">
        <f t="shared" si="566"/>
        <v>0</v>
      </c>
      <c r="E227" s="110">
        <f t="shared" si="566"/>
        <v>0</v>
      </c>
      <c r="F227" s="110">
        <f t="shared" si="566"/>
        <v>0</v>
      </c>
      <c r="G227" s="110">
        <f t="shared" si="566"/>
        <v>0</v>
      </c>
      <c r="H227" s="110">
        <f t="shared" si="566"/>
        <v>0</v>
      </c>
      <c r="I227" s="110">
        <f t="shared" si="566"/>
        <v>0</v>
      </c>
      <c r="J227" s="110">
        <f t="shared" si="566"/>
        <v>0</v>
      </c>
      <c r="K227" s="110">
        <f t="shared" si="566"/>
        <v>0</v>
      </c>
      <c r="L227" s="110">
        <f t="shared" si="566"/>
        <v>0</v>
      </c>
      <c r="M227" s="110">
        <f t="shared" si="566"/>
        <v>0</v>
      </c>
      <c r="N227" s="110">
        <f t="shared" si="566"/>
        <v>0</v>
      </c>
      <c r="O227" s="110">
        <f t="shared" si="566"/>
        <v>0</v>
      </c>
      <c r="P227" s="110">
        <f t="shared" si="566"/>
        <v>0</v>
      </c>
      <c r="Q227" s="110">
        <f t="shared" si="566"/>
        <v>0</v>
      </c>
      <c r="R227" s="110">
        <f t="shared" si="566"/>
        <v>0</v>
      </c>
      <c r="S227" s="110">
        <f t="shared" si="566"/>
        <v>0</v>
      </c>
      <c r="T227" s="110">
        <f t="shared" si="566"/>
        <v>0</v>
      </c>
      <c r="U227" s="110">
        <f t="shared" si="566"/>
        <v>0</v>
      </c>
      <c r="V227" s="110">
        <f t="shared" si="566"/>
        <v>0</v>
      </c>
      <c r="W227" s="110">
        <f t="shared" si="566"/>
        <v>0</v>
      </c>
      <c r="X227" s="110">
        <f t="shared" si="566"/>
        <v>0</v>
      </c>
      <c r="Y227" s="110">
        <f t="shared" si="566"/>
        <v>0</v>
      </c>
      <c r="Z227" s="110">
        <f t="shared" si="566"/>
        <v>0</v>
      </c>
      <c r="AA227" s="110">
        <f t="shared" si="566"/>
        <v>0</v>
      </c>
      <c r="AB227" s="110">
        <f t="shared" si="566"/>
        <v>0</v>
      </c>
      <c r="AC227" s="110">
        <f t="shared" si="566"/>
        <v>0</v>
      </c>
      <c r="AD227" s="110">
        <f t="shared" si="566"/>
        <v>0</v>
      </c>
      <c r="AE227" s="110">
        <f t="shared" si="566"/>
        <v>0</v>
      </c>
      <c r="AF227" s="110">
        <f t="shared" si="566"/>
        <v>0.3</v>
      </c>
      <c r="AG227" s="110">
        <f t="shared" si="566"/>
        <v>2.4</v>
      </c>
      <c r="AH227" s="110">
        <f t="shared" si="566"/>
        <v>2.25</v>
      </c>
      <c r="AI227" s="110">
        <f t="shared" si="566"/>
        <v>3.9</v>
      </c>
      <c r="AJ227" s="110">
        <f t="shared" si="566"/>
        <v>4.6499999999999995</v>
      </c>
      <c r="AK227" s="110">
        <f t="shared" si="566"/>
        <v>8.1</v>
      </c>
      <c r="AL227" s="110">
        <f t="shared" si="566"/>
        <v>7.1999999999999993</v>
      </c>
      <c r="AM227" s="110">
        <f t="shared" si="566"/>
        <v>6.8999999999999995</v>
      </c>
      <c r="AN227" s="110">
        <f t="shared" si="566"/>
        <v>5.25</v>
      </c>
      <c r="AO227" s="110">
        <f t="shared" si="566"/>
        <v>0.3</v>
      </c>
      <c r="AP227" s="110">
        <f t="shared" si="566"/>
        <v>0</v>
      </c>
      <c r="AQ227" s="110">
        <f t="shared" si="566"/>
        <v>0.15</v>
      </c>
      <c r="AR227" s="110">
        <f t="shared" si="566"/>
        <v>0</v>
      </c>
      <c r="AS227" s="110">
        <f t="shared" si="566"/>
        <v>0</v>
      </c>
      <c r="AT227" s="110">
        <f t="shared" si="566"/>
        <v>0</v>
      </c>
      <c r="AU227" s="110">
        <f t="shared" si="566"/>
        <v>0</v>
      </c>
      <c r="AV227" s="110">
        <f>AV225*AV226</f>
        <v>0</v>
      </c>
      <c r="AW227" s="111">
        <f>AW225*AW226</f>
        <v>0</v>
      </c>
    </row>
    <row r="228" spans="1:50" ht="17" thickBot="1" x14ac:dyDescent="0.25">
      <c r="A228" s="282"/>
      <c r="B228" s="222" t="s">
        <v>166</v>
      </c>
      <c r="C228" s="38">
        <f>(C212-C216)+(C217-C219)+(C222)+(C223-C227)</f>
        <v>545.02500000000009</v>
      </c>
      <c r="D228" s="38">
        <f t="shared" ref="D228:AW228" si="567">(D212-D216)+(D217-D219)+(D222)+(D223-D227)</f>
        <v>530.92499999999995</v>
      </c>
      <c r="E228" s="38">
        <f t="shared" si="567"/>
        <v>436.42500000000001</v>
      </c>
      <c r="F228" s="38">
        <f t="shared" si="567"/>
        <v>524.54999999999995</v>
      </c>
      <c r="G228" s="38">
        <f t="shared" si="567"/>
        <v>531</v>
      </c>
      <c r="H228" s="38">
        <f t="shared" si="567"/>
        <v>673.97500000000002</v>
      </c>
      <c r="I228" s="38">
        <f t="shared" si="567"/>
        <v>594.54999999999995</v>
      </c>
      <c r="J228" s="38">
        <f t="shared" si="567"/>
        <v>515.77500000000009</v>
      </c>
      <c r="K228" s="38">
        <f t="shared" si="567"/>
        <v>429.2</v>
      </c>
      <c r="L228" s="38">
        <f t="shared" si="567"/>
        <v>445.40000000000003</v>
      </c>
      <c r="M228" s="38">
        <f t="shared" si="567"/>
        <v>604.42499999999995</v>
      </c>
      <c r="N228" s="38">
        <f t="shared" si="567"/>
        <v>549.45000000000005</v>
      </c>
      <c r="O228" s="38">
        <f t="shared" si="567"/>
        <v>552.6</v>
      </c>
      <c r="P228" s="38">
        <f t="shared" si="567"/>
        <v>486.15000000000003</v>
      </c>
      <c r="Q228" s="38">
        <f t="shared" si="567"/>
        <v>388.4</v>
      </c>
      <c r="R228" s="38">
        <f t="shared" si="567"/>
        <v>508.07499999999999</v>
      </c>
      <c r="S228" s="38">
        <f t="shared" si="567"/>
        <v>579.95000000000005</v>
      </c>
      <c r="T228" s="38">
        <f t="shared" si="567"/>
        <v>701.07500000000005</v>
      </c>
      <c r="U228" s="38">
        <f t="shared" si="567"/>
        <v>615.42499999999995</v>
      </c>
      <c r="V228" s="38">
        <f t="shared" si="567"/>
        <v>656</v>
      </c>
      <c r="W228" s="38">
        <f t="shared" si="567"/>
        <v>534.67499999999995</v>
      </c>
      <c r="X228" s="38">
        <f t="shared" si="567"/>
        <v>513.29999999999995</v>
      </c>
      <c r="Y228" s="38">
        <f t="shared" si="567"/>
        <v>605.35</v>
      </c>
      <c r="Z228" s="38">
        <f t="shared" si="567"/>
        <v>627.02500000000009</v>
      </c>
      <c r="AA228" s="38">
        <f t="shared" si="567"/>
        <v>604.57500000000005</v>
      </c>
      <c r="AB228" s="38">
        <f t="shared" si="567"/>
        <v>641.625</v>
      </c>
      <c r="AC228" s="38">
        <f t="shared" si="567"/>
        <v>692.32500000000005</v>
      </c>
      <c r="AD228" s="38">
        <f t="shared" si="567"/>
        <v>680.375</v>
      </c>
      <c r="AE228" s="38">
        <f t="shared" si="567"/>
        <v>724.72500000000002</v>
      </c>
      <c r="AF228" s="38">
        <f t="shared" si="567"/>
        <v>667.52500000000009</v>
      </c>
      <c r="AG228" s="38">
        <f t="shared" si="567"/>
        <v>270.125</v>
      </c>
      <c r="AH228" s="38">
        <f t="shared" si="567"/>
        <v>437.7</v>
      </c>
      <c r="AI228" s="38">
        <f t="shared" si="567"/>
        <v>668.07500000000005</v>
      </c>
      <c r="AJ228" s="38">
        <f t="shared" si="567"/>
        <v>844.92500000000007</v>
      </c>
      <c r="AK228" s="38">
        <f t="shared" si="567"/>
        <v>969.625</v>
      </c>
      <c r="AL228" s="38">
        <f t="shared" si="567"/>
        <v>1048.5250000000001</v>
      </c>
      <c r="AM228" s="38">
        <f t="shared" si="567"/>
        <v>1239.5249999999999</v>
      </c>
      <c r="AN228" s="38">
        <f t="shared" si="567"/>
        <v>1075.95</v>
      </c>
      <c r="AO228" s="38">
        <f t="shared" si="567"/>
        <v>979.52500000000009</v>
      </c>
      <c r="AP228" s="38">
        <f t="shared" si="567"/>
        <v>1046.0250000000001</v>
      </c>
      <c r="AQ228" s="38">
        <f t="shared" si="567"/>
        <v>1043.5999999999999</v>
      </c>
      <c r="AR228" s="38">
        <f t="shared" si="567"/>
        <v>1335.35</v>
      </c>
      <c r="AS228" s="38">
        <f t="shared" si="567"/>
        <v>1327.7</v>
      </c>
      <c r="AT228" s="38">
        <f t="shared" si="567"/>
        <v>1388.625</v>
      </c>
      <c r="AU228" s="38">
        <f t="shared" si="567"/>
        <v>1231.6750000000002</v>
      </c>
      <c r="AV228" s="38">
        <f t="shared" si="567"/>
        <v>1115.7249999999999</v>
      </c>
      <c r="AW228" s="39">
        <f t="shared" si="567"/>
        <v>1104.575</v>
      </c>
    </row>
    <row r="229" spans="1:50" x14ac:dyDescent="0.2">
      <c r="A229" s="280" t="s">
        <v>49</v>
      </c>
      <c r="B229" s="223" t="s">
        <v>50</v>
      </c>
      <c r="C229" s="28">
        <v>10997</v>
      </c>
      <c r="D229" s="28">
        <v>10709</v>
      </c>
      <c r="E229" s="28">
        <v>9410</v>
      </c>
      <c r="F229" s="28">
        <v>11218</v>
      </c>
      <c r="G229" s="28">
        <v>12054</v>
      </c>
      <c r="H229" s="28">
        <v>16362</v>
      </c>
      <c r="I229" s="28">
        <v>15229</v>
      </c>
      <c r="J229" s="28">
        <v>12515</v>
      </c>
      <c r="K229" s="28">
        <v>10010</v>
      </c>
      <c r="L229" s="28">
        <v>9085</v>
      </c>
      <c r="M229" s="28">
        <v>10913</v>
      </c>
      <c r="N229" s="28">
        <v>11358</v>
      </c>
      <c r="O229" s="28">
        <v>12748</v>
      </c>
      <c r="P229" s="28">
        <v>10197</v>
      </c>
      <c r="Q229" s="28">
        <v>7888</v>
      </c>
      <c r="R229" s="28">
        <v>10113</v>
      </c>
      <c r="S229" s="28">
        <v>11689</v>
      </c>
      <c r="T229" s="28">
        <v>15230</v>
      </c>
      <c r="U229" s="28">
        <v>14965</v>
      </c>
      <c r="V229" s="28">
        <v>15964</v>
      </c>
      <c r="W229" s="28">
        <v>14332</v>
      </c>
      <c r="X229" s="28">
        <v>11400</v>
      </c>
      <c r="Y229" s="28">
        <v>12122</v>
      </c>
      <c r="Z229" s="28">
        <v>13319</v>
      </c>
      <c r="AA229" s="28">
        <v>15055</v>
      </c>
      <c r="AB229" s="28">
        <v>13683</v>
      </c>
      <c r="AC229" s="28">
        <v>12000</v>
      </c>
      <c r="AD229" s="28">
        <v>14134</v>
      </c>
      <c r="AE229" s="28">
        <v>14830</v>
      </c>
      <c r="AF229" s="28">
        <v>12130</v>
      </c>
      <c r="AG229" s="28">
        <v>425</v>
      </c>
      <c r="AH229" s="28">
        <v>805</v>
      </c>
      <c r="AI229" s="28">
        <v>1276</v>
      </c>
      <c r="AJ229" s="28">
        <v>1565</v>
      </c>
      <c r="AK229" s="24">
        <v>2031</v>
      </c>
      <c r="AL229" s="24">
        <v>2308</v>
      </c>
      <c r="AM229" s="24">
        <v>2246</v>
      </c>
      <c r="AN229" s="24">
        <v>2260</v>
      </c>
      <c r="AO229" s="24">
        <v>2148</v>
      </c>
      <c r="AP229" s="24">
        <v>2006</v>
      </c>
      <c r="AQ229" s="24">
        <v>1457</v>
      </c>
      <c r="AR229" s="24">
        <v>1719</v>
      </c>
      <c r="AS229" s="24">
        <v>1971</v>
      </c>
      <c r="AT229" s="24">
        <v>2235</v>
      </c>
      <c r="AU229" s="24">
        <v>2138</v>
      </c>
      <c r="AV229" s="239">
        <v>1800</v>
      </c>
      <c r="AW229" s="113">
        <v>1954</v>
      </c>
    </row>
    <row r="230" spans="1:50" x14ac:dyDescent="0.2">
      <c r="A230" s="281"/>
      <c r="B230" s="49" t="s">
        <v>51</v>
      </c>
      <c r="C230" s="29">
        <v>0</v>
      </c>
      <c r="D230" s="29">
        <v>0</v>
      </c>
      <c r="E230" s="29">
        <v>0</v>
      </c>
      <c r="F230" s="29">
        <v>0</v>
      </c>
      <c r="G230" s="29">
        <v>0</v>
      </c>
      <c r="H230" s="29">
        <v>0</v>
      </c>
      <c r="I230" s="29">
        <v>0</v>
      </c>
      <c r="J230" s="29">
        <v>0</v>
      </c>
      <c r="K230" s="29">
        <v>0</v>
      </c>
      <c r="L230" s="29">
        <v>0</v>
      </c>
      <c r="M230" s="29">
        <v>0</v>
      </c>
      <c r="N230" s="29">
        <v>0</v>
      </c>
      <c r="O230" s="29">
        <v>0</v>
      </c>
      <c r="P230" s="29">
        <v>0</v>
      </c>
      <c r="Q230" s="29">
        <v>0</v>
      </c>
      <c r="R230" s="29">
        <v>0</v>
      </c>
      <c r="S230" s="29">
        <v>0</v>
      </c>
      <c r="T230" s="29">
        <v>0</v>
      </c>
      <c r="U230" s="29">
        <v>0</v>
      </c>
      <c r="V230" s="29">
        <v>0</v>
      </c>
      <c r="W230" s="29">
        <v>0</v>
      </c>
      <c r="X230" s="29">
        <v>0</v>
      </c>
      <c r="Y230" s="29">
        <v>0</v>
      </c>
      <c r="Z230" s="29">
        <v>0</v>
      </c>
      <c r="AA230" s="29">
        <v>0</v>
      </c>
      <c r="AB230" s="29">
        <v>0</v>
      </c>
      <c r="AC230" s="29">
        <v>0</v>
      </c>
      <c r="AD230" s="29">
        <v>0</v>
      </c>
      <c r="AE230" s="29">
        <v>0</v>
      </c>
      <c r="AF230" s="41">
        <v>4264</v>
      </c>
      <c r="AG230" s="41">
        <v>9946</v>
      </c>
      <c r="AH230" s="41">
        <v>15388</v>
      </c>
      <c r="AI230" s="41">
        <v>22285</v>
      </c>
      <c r="AJ230" s="25">
        <v>26029</v>
      </c>
      <c r="AK230" s="25">
        <v>29607</v>
      </c>
      <c r="AL230" s="25">
        <v>31081</v>
      </c>
      <c r="AM230" s="25">
        <v>38369</v>
      </c>
      <c r="AN230" s="25">
        <v>36137</v>
      </c>
      <c r="AO230" s="25">
        <v>32368</v>
      </c>
      <c r="AP230" s="25">
        <v>33451</v>
      </c>
      <c r="AQ230" s="25">
        <v>36934</v>
      </c>
      <c r="AR230" s="25">
        <v>53464</v>
      </c>
      <c r="AS230" s="25">
        <v>56200</v>
      </c>
      <c r="AT230" s="25">
        <v>60016</v>
      </c>
      <c r="AU230" s="25">
        <v>53777</v>
      </c>
      <c r="AV230" s="238">
        <v>47765</v>
      </c>
      <c r="AW230" s="114">
        <v>43468</v>
      </c>
      <c r="AX230" s="44"/>
    </row>
    <row r="231" spans="1:50" x14ac:dyDescent="0.2">
      <c r="A231" s="281"/>
      <c r="B231" s="49" t="s">
        <v>128</v>
      </c>
      <c r="C231" s="150">
        <f t="shared" ref="C231:AW231" si="568">$D$36</f>
        <v>0.2</v>
      </c>
      <c r="D231" s="150">
        <f t="shared" si="568"/>
        <v>0.2</v>
      </c>
      <c r="E231" s="150">
        <f t="shared" si="568"/>
        <v>0.2</v>
      </c>
      <c r="F231" s="150">
        <f t="shared" si="568"/>
        <v>0.2</v>
      </c>
      <c r="G231" s="150">
        <f t="shared" si="568"/>
        <v>0.2</v>
      </c>
      <c r="H231" s="150">
        <f t="shared" si="568"/>
        <v>0.2</v>
      </c>
      <c r="I231" s="150">
        <f t="shared" si="568"/>
        <v>0.2</v>
      </c>
      <c r="J231" s="150">
        <f t="shared" si="568"/>
        <v>0.2</v>
      </c>
      <c r="K231" s="150">
        <f t="shared" si="568"/>
        <v>0.2</v>
      </c>
      <c r="L231" s="150">
        <f t="shared" si="568"/>
        <v>0.2</v>
      </c>
      <c r="M231" s="150">
        <f t="shared" si="568"/>
        <v>0.2</v>
      </c>
      <c r="N231" s="150">
        <f t="shared" si="568"/>
        <v>0.2</v>
      </c>
      <c r="O231" s="150">
        <f t="shared" si="568"/>
        <v>0.2</v>
      </c>
      <c r="P231" s="150">
        <f t="shared" si="568"/>
        <v>0.2</v>
      </c>
      <c r="Q231" s="150">
        <f t="shared" si="568"/>
        <v>0.2</v>
      </c>
      <c r="R231" s="150">
        <f t="shared" si="568"/>
        <v>0.2</v>
      </c>
      <c r="S231" s="150">
        <f t="shared" si="568"/>
        <v>0.2</v>
      </c>
      <c r="T231" s="150">
        <f t="shared" si="568"/>
        <v>0.2</v>
      </c>
      <c r="U231" s="150">
        <f t="shared" si="568"/>
        <v>0.2</v>
      </c>
      <c r="V231" s="150">
        <f t="shared" si="568"/>
        <v>0.2</v>
      </c>
      <c r="W231" s="150">
        <f t="shared" si="568"/>
        <v>0.2</v>
      </c>
      <c r="X231" s="150">
        <f t="shared" si="568"/>
        <v>0.2</v>
      </c>
      <c r="Y231" s="150">
        <f t="shared" si="568"/>
        <v>0.2</v>
      </c>
      <c r="Z231" s="150">
        <f t="shared" si="568"/>
        <v>0.2</v>
      </c>
      <c r="AA231" s="150">
        <f t="shared" si="568"/>
        <v>0.2</v>
      </c>
      <c r="AB231" s="150">
        <f t="shared" si="568"/>
        <v>0.2</v>
      </c>
      <c r="AC231" s="150">
        <f t="shared" si="568"/>
        <v>0.2</v>
      </c>
      <c r="AD231" s="150">
        <f t="shared" si="568"/>
        <v>0.2</v>
      </c>
      <c r="AE231" s="150">
        <f t="shared" si="568"/>
        <v>0.2</v>
      </c>
      <c r="AF231" s="150">
        <f t="shared" si="568"/>
        <v>0.2</v>
      </c>
      <c r="AG231" s="150">
        <f t="shared" si="568"/>
        <v>0.2</v>
      </c>
      <c r="AH231" s="150">
        <f t="shared" si="568"/>
        <v>0.2</v>
      </c>
      <c r="AI231" s="150">
        <f t="shared" si="568"/>
        <v>0.2</v>
      </c>
      <c r="AJ231" s="150">
        <f t="shared" si="568"/>
        <v>0.2</v>
      </c>
      <c r="AK231" s="150">
        <f t="shared" si="568"/>
        <v>0.2</v>
      </c>
      <c r="AL231" s="150">
        <f t="shared" si="568"/>
        <v>0.2</v>
      </c>
      <c r="AM231" s="150">
        <f t="shared" si="568"/>
        <v>0.2</v>
      </c>
      <c r="AN231" s="150">
        <f t="shared" si="568"/>
        <v>0.2</v>
      </c>
      <c r="AO231" s="150">
        <f t="shared" si="568"/>
        <v>0.2</v>
      </c>
      <c r="AP231" s="150">
        <f t="shared" si="568"/>
        <v>0.2</v>
      </c>
      <c r="AQ231" s="150">
        <f t="shared" si="568"/>
        <v>0.2</v>
      </c>
      <c r="AR231" s="150">
        <f t="shared" si="568"/>
        <v>0.2</v>
      </c>
      <c r="AS231" s="150">
        <f t="shared" si="568"/>
        <v>0.2</v>
      </c>
      <c r="AT231" s="150">
        <f t="shared" si="568"/>
        <v>0.2</v>
      </c>
      <c r="AU231" s="150">
        <f t="shared" si="568"/>
        <v>0.2</v>
      </c>
      <c r="AV231" s="150">
        <f t="shared" si="568"/>
        <v>0.2</v>
      </c>
      <c r="AW231" s="151">
        <f t="shared" si="568"/>
        <v>0.2</v>
      </c>
    </row>
    <row r="232" spans="1:50" x14ac:dyDescent="0.2">
      <c r="A232" s="281"/>
      <c r="B232" s="49" t="s">
        <v>124</v>
      </c>
      <c r="C232" s="150">
        <f t="shared" ref="C232:AW232" si="569">$D$37</f>
        <v>0.75</v>
      </c>
      <c r="D232" s="150">
        <f t="shared" si="569"/>
        <v>0.75</v>
      </c>
      <c r="E232" s="150">
        <f t="shared" si="569"/>
        <v>0.75</v>
      </c>
      <c r="F232" s="150">
        <f t="shared" si="569"/>
        <v>0.75</v>
      </c>
      <c r="G232" s="150">
        <f t="shared" si="569"/>
        <v>0.75</v>
      </c>
      <c r="H232" s="150">
        <f t="shared" si="569"/>
        <v>0.75</v>
      </c>
      <c r="I232" s="150">
        <f t="shared" si="569"/>
        <v>0.75</v>
      </c>
      <c r="J232" s="150">
        <f t="shared" si="569"/>
        <v>0.75</v>
      </c>
      <c r="K232" s="150">
        <f t="shared" si="569"/>
        <v>0.75</v>
      </c>
      <c r="L232" s="150">
        <f t="shared" si="569"/>
        <v>0.75</v>
      </c>
      <c r="M232" s="150">
        <f t="shared" si="569"/>
        <v>0.75</v>
      </c>
      <c r="N232" s="150">
        <f t="shared" si="569"/>
        <v>0.75</v>
      </c>
      <c r="O232" s="150">
        <f t="shared" si="569"/>
        <v>0.75</v>
      </c>
      <c r="P232" s="150">
        <f t="shared" si="569"/>
        <v>0.75</v>
      </c>
      <c r="Q232" s="150">
        <f t="shared" si="569"/>
        <v>0.75</v>
      </c>
      <c r="R232" s="150">
        <f t="shared" si="569"/>
        <v>0.75</v>
      </c>
      <c r="S232" s="150">
        <f t="shared" si="569"/>
        <v>0.75</v>
      </c>
      <c r="T232" s="150">
        <f t="shared" si="569"/>
        <v>0.75</v>
      </c>
      <c r="U232" s="150">
        <f t="shared" si="569"/>
        <v>0.75</v>
      </c>
      <c r="V232" s="150">
        <f t="shared" si="569"/>
        <v>0.75</v>
      </c>
      <c r="W232" s="150">
        <f t="shared" si="569"/>
        <v>0.75</v>
      </c>
      <c r="X232" s="150">
        <f t="shared" si="569"/>
        <v>0.75</v>
      </c>
      <c r="Y232" s="150">
        <f t="shared" si="569"/>
        <v>0.75</v>
      </c>
      <c r="Z232" s="150">
        <f t="shared" si="569"/>
        <v>0.75</v>
      </c>
      <c r="AA232" s="150">
        <f t="shared" si="569"/>
        <v>0.75</v>
      </c>
      <c r="AB232" s="150">
        <f t="shared" si="569"/>
        <v>0.75</v>
      </c>
      <c r="AC232" s="150">
        <f t="shared" si="569"/>
        <v>0.75</v>
      </c>
      <c r="AD232" s="150">
        <f t="shared" si="569"/>
        <v>0.75</v>
      </c>
      <c r="AE232" s="150">
        <f t="shared" si="569"/>
        <v>0.75</v>
      </c>
      <c r="AF232" s="150">
        <f t="shared" si="569"/>
        <v>0.75</v>
      </c>
      <c r="AG232" s="150">
        <f t="shared" si="569"/>
        <v>0.75</v>
      </c>
      <c r="AH232" s="150">
        <f t="shared" si="569"/>
        <v>0.75</v>
      </c>
      <c r="AI232" s="150">
        <f t="shared" si="569"/>
        <v>0.75</v>
      </c>
      <c r="AJ232" s="150">
        <f t="shared" si="569"/>
        <v>0.75</v>
      </c>
      <c r="AK232" s="150">
        <f t="shared" si="569"/>
        <v>0.75</v>
      </c>
      <c r="AL232" s="150">
        <f t="shared" si="569"/>
        <v>0.75</v>
      </c>
      <c r="AM232" s="150">
        <f t="shared" si="569"/>
        <v>0.75</v>
      </c>
      <c r="AN232" s="150">
        <f t="shared" si="569"/>
        <v>0.75</v>
      </c>
      <c r="AO232" s="150">
        <f t="shared" si="569"/>
        <v>0.75</v>
      </c>
      <c r="AP232" s="150">
        <f t="shared" si="569"/>
        <v>0.75</v>
      </c>
      <c r="AQ232" s="150">
        <f t="shared" si="569"/>
        <v>0.75</v>
      </c>
      <c r="AR232" s="150">
        <f t="shared" si="569"/>
        <v>0.75</v>
      </c>
      <c r="AS232" s="150">
        <f t="shared" si="569"/>
        <v>0.75</v>
      </c>
      <c r="AT232" s="150">
        <f t="shared" si="569"/>
        <v>0.75</v>
      </c>
      <c r="AU232" s="150">
        <f t="shared" si="569"/>
        <v>0.75</v>
      </c>
      <c r="AV232" s="150">
        <f t="shared" si="569"/>
        <v>0.75</v>
      </c>
      <c r="AW232" s="151">
        <f t="shared" si="569"/>
        <v>0.75</v>
      </c>
    </row>
    <row r="233" spans="1:50" x14ac:dyDescent="0.2">
      <c r="A233" s="281"/>
      <c r="B233" s="49" t="s">
        <v>176</v>
      </c>
      <c r="C233" s="32">
        <f>(C229*C231)</f>
        <v>2199.4</v>
      </c>
      <c r="D233" s="32">
        <f t="shared" ref="D233:AW233" si="570">(D229*D231)</f>
        <v>2141.8000000000002</v>
      </c>
      <c r="E233" s="32">
        <f t="shared" si="570"/>
        <v>1882</v>
      </c>
      <c r="F233" s="32">
        <f t="shared" si="570"/>
        <v>2243.6</v>
      </c>
      <c r="G233" s="32">
        <f t="shared" si="570"/>
        <v>2410.8000000000002</v>
      </c>
      <c r="H233" s="32">
        <f t="shared" si="570"/>
        <v>3272.4</v>
      </c>
      <c r="I233" s="32">
        <f t="shared" si="570"/>
        <v>3045.8</v>
      </c>
      <c r="J233" s="32">
        <f t="shared" si="570"/>
        <v>2503</v>
      </c>
      <c r="K233" s="32">
        <f t="shared" si="570"/>
        <v>2002</v>
      </c>
      <c r="L233" s="32">
        <f t="shared" si="570"/>
        <v>1817</v>
      </c>
      <c r="M233" s="32">
        <f t="shared" si="570"/>
        <v>2182.6</v>
      </c>
      <c r="N233" s="32">
        <f t="shared" si="570"/>
        <v>2271.6</v>
      </c>
      <c r="O233" s="32">
        <f t="shared" si="570"/>
        <v>2549.6000000000004</v>
      </c>
      <c r="P233" s="32">
        <f t="shared" si="570"/>
        <v>2039.4</v>
      </c>
      <c r="Q233" s="32">
        <f t="shared" si="570"/>
        <v>1577.6000000000001</v>
      </c>
      <c r="R233" s="32">
        <f t="shared" si="570"/>
        <v>2022.6000000000001</v>
      </c>
      <c r="S233" s="32">
        <f t="shared" si="570"/>
        <v>2337.8000000000002</v>
      </c>
      <c r="T233" s="32">
        <f t="shared" si="570"/>
        <v>3046</v>
      </c>
      <c r="U233" s="32">
        <f t="shared" si="570"/>
        <v>2993</v>
      </c>
      <c r="V233" s="32">
        <f t="shared" si="570"/>
        <v>3192.8</v>
      </c>
      <c r="W233" s="32">
        <f t="shared" si="570"/>
        <v>2866.4</v>
      </c>
      <c r="X233" s="32">
        <f t="shared" si="570"/>
        <v>2280</v>
      </c>
      <c r="Y233" s="32">
        <f t="shared" si="570"/>
        <v>2424.4</v>
      </c>
      <c r="Z233" s="32">
        <f t="shared" si="570"/>
        <v>2663.8</v>
      </c>
      <c r="AA233" s="32">
        <f t="shared" si="570"/>
        <v>3011</v>
      </c>
      <c r="AB233" s="32">
        <f t="shared" si="570"/>
        <v>2736.6000000000004</v>
      </c>
      <c r="AC233" s="32">
        <f t="shared" si="570"/>
        <v>2400</v>
      </c>
      <c r="AD233" s="32">
        <f t="shared" si="570"/>
        <v>2826.8</v>
      </c>
      <c r="AE233" s="32">
        <f t="shared" si="570"/>
        <v>2966</v>
      </c>
      <c r="AF233" s="32">
        <f t="shared" si="570"/>
        <v>2426</v>
      </c>
      <c r="AG233" s="32">
        <f t="shared" si="570"/>
        <v>85</v>
      </c>
      <c r="AH233" s="32">
        <f t="shared" si="570"/>
        <v>161</v>
      </c>
      <c r="AI233" s="32">
        <f t="shared" si="570"/>
        <v>255.20000000000002</v>
      </c>
      <c r="AJ233" s="32">
        <f t="shared" si="570"/>
        <v>313</v>
      </c>
      <c r="AK233" s="32">
        <f t="shared" si="570"/>
        <v>406.20000000000005</v>
      </c>
      <c r="AL233" s="32">
        <f t="shared" si="570"/>
        <v>461.6</v>
      </c>
      <c r="AM233" s="32">
        <f t="shared" si="570"/>
        <v>449.20000000000005</v>
      </c>
      <c r="AN233" s="32">
        <f t="shared" si="570"/>
        <v>452</v>
      </c>
      <c r="AO233" s="32">
        <f t="shared" si="570"/>
        <v>429.6</v>
      </c>
      <c r="AP233" s="32">
        <f t="shared" si="570"/>
        <v>401.20000000000005</v>
      </c>
      <c r="AQ233" s="32">
        <f t="shared" si="570"/>
        <v>291.40000000000003</v>
      </c>
      <c r="AR233" s="32">
        <f t="shared" si="570"/>
        <v>343.8</v>
      </c>
      <c r="AS233" s="32">
        <f t="shared" si="570"/>
        <v>394.20000000000005</v>
      </c>
      <c r="AT233" s="32">
        <f t="shared" si="570"/>
        <v>447</v>
      </c>
      <c r="AU233" s="32">
        <f t="shared" si="570"/>
        <v>427.6</v>
      </c>
      <c r="AV233" s="32">
        <f t="shared" si="570"/>
        <v>360</v>
      </c>
      <c r="AW233" s="50">
        <f t="shared" si="570"/>
        <v>390.8</v>
      </c>
    </row>
    <row r="234" spans="1:50" x14ac:dyDescent="0.2">
      <c r="A234" s="281"/>
      <c r="B234" s="49" t="s">
        <v>175</v>
      </c>
      <c r="C234" s="32">
        <f>(C230*C232)</f>
        <v>0</v>
      </c>
      <c r="D234" s="32">
        <f t="shared" ref="D234:AU234" si="571">(D230*D232)</f>
        <v>0</v>
      </c>
      <c r="E234" s="32">
        <f t="shared" si="571"/>
        <v>0</v>
      </c>
      <c r="F234" s="32">
        <f t="shared" si="571"/>
        <v>0</v>
      </c>
      <c r="G234" s="32">
        <f t="shared" si="571"/>
        <v>0</v>
      </c>
      <c r="H234" s="32">
        <f t="shared" si="571"/>
        <v>0</v>
      </c>
      <c r="I234" s="32">
        <f t="shared" si="571"/>
        <v>0</v>
      </c>
      <c r="J234" s="32">
        <f t="shared" si="571"/>
        <v>0</v>
      </c>
      <c r="K234" s="32">
        <f t="shared" si="571"/>
        <v>0</v>
      </c>
      <c r="L234" s="32">
        <f t="shared" si="571"/>
        <v>0</v>
      </c>
      <c r="M234" s="32">
        <f t="shared" si="571"/>
        <v>0</v>
      </c>
      <c r="N234" s="32">
        <f t="shared" si="571"/>
        <v>0</v>
      </c>
      <c r="O234" s="32">
        <f t="shared" si="571"/>
        <v>0</v>
      </c>
      <c r="P234" s="32">
        <f t="shared" si="571"/>
        <v>0</v>
      </c>
      <c r="Q234" s="32">
        <f t="shared" si="571"/>
        <v>0</v>
      </c>
      <c r="R234" s="32">
        <f t="shared" si="571"/>
        <v>0</v>
      </c>
      <c r="S234" s="32">
        <f t="shared" si="571"/>
        <v>0</v>
      </c>
      <c r="T234" s="32">
        <f t="shared" si="571"/>
        <v>0</v>
      </c>
      <c r="U234" s="32">
        <f t="shared" si="571"/>
        <v>0</v>
      </c>
      <c r="V234" s="32">
        <f t="shared" si="571"/>
        <v>0</v>
      </c>
      <c r="W234" s="32">
        <f t="shared" si="571"/>
        <v>0</v>
      </c>
      <c r="X234" s="32">
        <f t="shared" si="571"/>
        <v>0</v>
      </c>
      <c r="Y234" s="32">
        <f t="shared" si="571"/>
        <v>0</v>
      </c>
      <c r="Z234" s="32">
        <f t="shared" si="571"/>
        <v>0</v>
      </c>
      <c r="AA234" s="32">
        <f t="shared" si="571"/>
        <v>0</v>
      </c>
      <c r="AB234" s="32">
        <f t="shared" si="571"/>
        <v>0</v>
      </c>
      <c r="AC234" s="32">
        <f t="shared" si="571"/>
        <v>0</v>
      </c>
      <c r="AD234" s="32">
        <f t="shared" si="571"/>
        <v>0</v>
      </c>
      <c r="AE234" s="32">
        <f t="shared" si="571"/>
        <v>0</v>
      </c>
      <c r="AF234" s="32">
        <f t="shared" si="571"/>
        <v>3198</v>
      </c>
      <c r="AG234" s="32">
        <f t="shared" si="571"/>
        <v>7459.5</v>
      </c>
      <c r="AH234" s="32">
        <f t="shared" si="571"/>
        <v>11541</v>
      </c>
      <c r="AI234" s="32">
        <f t="shared" si="571"/>
        <v>16713.75</v>
      </c>
      <c r="AJ234" s="32">
        <f t="shared" si="571"/>
        <v>19521.75</v>
      </c>
      <c r="AK234" s="32">
        <f t="shared" si="571"/>
        <v>22205.25</v>
      </c>
      <c r="AL234" s="32">
        <f t="shared" si="571"/>
        <v>23310.75</v>
      </c>
      <c r="AM234" s="32">
        <f t="shared" si="571"/>
        <v>28776.75</v>
      </c>
      <c r="AN234" s="32">
        <f t="shared" si="571"/>
        <v>27102.75</v>
      </c>
      <c r="AO234" s="32">
        <f t="shared" si="571"/>
        <v>24276</v>
      </c>
      <c r="AP234" s="32">
        <f t="shared" si="571"/>
        <v>25088.25</v>
      </c>
      <c r="AQ234" s="32">
        <f t="shared" si="571"/>
        <v>27700.5</v>
      </c>
      <c r="AR234" s="32">
        <f t="shared" si="571"/>
        <v>40098</v>
      </c>
      <c r="AS234" s="32">
        <f t="shared" si="571"/>
        <v>42150</v>
      </c>
      <c r="AT234" s="32">
        <f t="shared" si="571"/>
        <v>45012</v>
      </c>
      <c r="AU234" s="32">
        <f t="shared" si="571"/>
        <v>40332.75</v>
      </c>
      <c r="AV234" s="32">
        <f>(AV230*AV232)</f>
        <v>35823.75</v>
      </c>
      <c r="AW234" s="50">
        <f>(AW230*AW232)</f>
        <v>32601</v>
      </c>
    </row>
    <row r="235" spans="1:50" x14ac:dyDescent="0.2">
      <c r="A235" s="281"/>
      <c r="B235" s="49" t="s">
        <v>53</v>
      </c>
      <c r="C235" s="51">
        <v>3992</v>
      </c>
      <c r="D235" s="51">
        <v>3772</v>
      </c>
      <c r="E235" s="51">
        <v>3573</v>
      </c>
      <c r="F235" s="51">
        <v>4020</v>
      </c>
      <c r="G235" s="51">
        <v>3810</v>
      </c>
      <c r="H235" s="51">
        <v>4329</v>
      </c>
      <c r="I235" s="51">
        <v>4036</v>
      </c>
      <c r="J235" s="51">
        <v>3884</v>
      </c>
      <c r="K235" s="51">
        <v>3545</v>
      </c>
      <c r="L235" s="51">
        <v>3484</v>
      </c>
      <c r="M235" s="51">
        <v>3512</v>
      </c>
      <c r="N235" s="51">
        <v>3568</v>
      </c>
      <c r="O235" s="51">
        <v>3430</v>
      </c>
      <c r="P235" s="51">
        <v>3175</v>
      </c>
      <c r="Q235" s="51">
        <v>2870</v>
      </c>
      <c r="R235" s="51">
        <v>3313</v>
      </c>
      <c r="S235" s="51">
        <v>2826</v>
      </c>
      <c r="T235" s="51">
        <v>3233</v>
      </c>
      <c r="U235" s="51">
        <v>2997</v>
      </c>
      <c r="V235" s="51">
        <v>30399</v>
      </c>
      <c r="W235" s="51">
        <v>2764</v>
      </c>
      <c r="X235" s="51">
        <v>2822</v>
      </c>
      <c r="Y235" s="51">
        <v>3075</v>
      </c>
      <c r="Z235" s="51">
        <v>3153</v>
      </c>
      <c r="AA235" s="51">
        <v>3083</v>
      </c>
      <c r="AB235" s="51">
        <v>2951</v>
      </c>
      <c r="AC235" s="51">
        <v>2739</v>
      </c>
      <c r="AD235" s="51">
        <v>3045</v>
      </c>
      <c r="AE235" s="51">
        <v>2995</v>
      </c>
      <c r="AF235" s="51">
        <v>2128</v>
      </c>
      <c r="AG235" s="51">
        <v>343</v>
      </c>
      <c r="AH235" s="51">
        <v>631</v>
      </c>
      <c r="AI235" s="51">
        <v>657</v>
      </c>
      <c r="AJ235" s="51">
        <v>741</v>
      </c>
      <c r="AK235" s="37">
        <v>807</v>
      </c>
      <c r="AL235" s="37">
        <v>935</v>
      </c>
      <c r="AM235" s="37">
        <v>733</v>
      </c>
      <c r="AN235" s="37">
        <v>709</v>
      </c>
      <c r="AO235" s="37">
        <v>717</v>
      </c>
      <c r="AP235" s="37">
        <v>836</v>
      </c>
      <c r="AQ235" s="37">
        <v>859</v>
      </c>
      <c r="AR235" s="37">
        <v>867</v>
      </c>
      <c r="AS235" s="37">
        <v>936</v>
      </c>
      <c r="AT235" s="41">
        <v>1136</v>
      </c>
      <c r="AU235" s="41">
        <v>1200</v>
      </c>
      <c r="AV235" s="238">
        <v>1694</v>
      </c>
      <c r="AW235" s="114">
        <v>1344</v>
      </c>
    </row>
    <row r="236" spans="1:50" x14ac:dyDescent="0.2">
      <c r="A236" s="281"/>
      <c r="B236" s="49" t="s">
        <v>54</v>
      </c>
      <c r="C236" s="29">
        <v>0</v>
      </c>
      <c r="D236" s="29">
        <v>0</v>
      </c>
      <c r="E236" s="29">
        <v>0</v>
      </c>
      <c r="F236" s="29">
        <v>0</v>
      </c>
      <c r="G236" s="29">
        <v>0</v>
      </c>
      <c r="H236" s="29">
        <v>0</v>
      </c>
      <c r="I236" s="29">
        <v>0</v>
      </c>
      <c r="J236" s="29">
        <v>0</v>
      </c>
      <c r="K236" s="29">
        <v>0</v>
      </c>
      <c r="L236" s="29">
        <v>0</v>
      </c>
      <c r="M236" s="29">
        <v>0</v>
      </c>
      <c r="N236" s="29">
        <v>0</v>
      </c>
      <c r="O236" s="29">
        <v>0</v>
      </c>
      <c r="P236" s="29">
        <v>0</v>
      </c>
      <c r="Q236" s="29">
        <v>0</v>
      </c>
      <c r="R236" s="29">
        <v>0</v>
      </c>
      <c r="S236" s="29">
        <v>0</v>
      </c>
      <c r="T236" s="29">
        <v>0</v>
      </c>
      <c r="U236" s="29">
        <v>0</v>
      </c>
      <c r="V236" s="29">
        <v>0</v>
      </c>
      <c r="W236" s="29">
        <v>0</v>
      </c>
      <c r="X236" s="29">
        <v>0</v>
      </c>
      <c r="Y236" s="29">
        <v>0</v>
      </c>
      <c r="Z236" s="29">
        <v>0</v>
      </c>
      <c r="AA236" s="29">
        <v>0</v>
      </c>
      <c r="AB236" s="29">
        <v>0</v>
      </c>
      <c r="AC236" s="29">
        <v>0</v>
      </c>
      <c r="AD236" s="29">
        <v>0</v>
      </c>
      <c r="AE236" s="29">
        <v>0</v>
      </c>
      <c r="AF236" s="51">
        <v>61</v>
      </c>
      <c r="AG236" s="51">
        <v>442</v>
      </c>
      <c r="AH236" s="51">
        <v>753</v>
      </c>
      <c r="AI236" s="51">
        <v>1138</v>
      </c>
      <c r="AJ236" s="51">
        <v>1287</v>
      </c>
      <c r="AK236" s="37">
        <v>1456</v>
      </c>
      <c r="AL236" s="37">
        <v>1527</v>
      </c>
      <c r="AM236" s="41">
        <v>1632</v>
      </c>
      <c r="AN236" s="41">
        <v>1687</v>
      </c>
      <c r="AO236" s="41">
        <v>1505</v>
      </c>
      <c r="AP236" s="41">
        <v>1534</v>
      </c>
      <c r="AQ236" s="41">
        <v>1697</v>
      </c>
      <c r="AR236" s="41">
        <v>1730</v>
      </c>
      <c r="AS236" s="41">
        <v>1460</v>
      </c>
      <c r="AT236" s="41">
        <v>1621</v>
      </c>
      <c r="AU236" s="41">
        <v>1599</v>
      </c>
      <c r="AV236" s="238">
        <v>1585</v>
      </c>
      <c r="AW236" s="114">
        <v>1900</v>
      </c>
    </row>
    <row r="237" spans="1:50" x14ac:dyDescent="0.2">
      <c r="A237" s="281"/>
      <c r="B237" s="49" t="s">
        <v>195</v>
      </c>
      <c r="C237" s="177">
        <f>$D$38</f>
        <v>5.0000000000000001E-3</v>
      </c>
      <c r="D237" s="178">
        <f t="shared" ref="D237:AW237" si="572">$D$38</f>
        <v>5.0000000000000001E-3</v>
      </c>
      <c r="E237" s="178">
        <f t="shared" si="572"/>
        <v>5.0000000000000001E-3</v>
      </c>
      <c r="F237" s="178">
        <f t="shared" si="572"/>
        <v>5.0000000000000001E-3</v>
      </c>
      <c r="G237" s="178">
        <f t="shared" si="572"/>
        <v>5.0000000000000001E-3</v>
      </c>
      <c r="H237" s="178">
        <f t="shared" si="572"/>
        <v>5.0000000000000001E-3</v>
      </c>
      <c r="I237" s="178">
        <f t="shared" si="572"/>
        <v>5.0000000000000001E-3</v>
      </c>
      <c r="J237" s="178">
        <f t="shared" si="572"/>
        <v>5.0000000000000001E-3</v>
      </c>
      <c r="K237" s="178">
        <f t="shared" si="572"/>
        <v>5.0000000000000001E-3</v>
      </c>
      <c r="L237" s="178">
        <f t="shared" si="572"/>
        <v>5.0000000000000001E-3</v>
      </c>
      <c r="M237" s="178">
        <f t="shared" si="572"/>
        <v>5.0000000000000001E-3</v>
      </c>
      <c r="N237" s="178">
        <f t="shared" si="572"/>
        <v>5.0000000000000001E-3</v>
      </c>
      <c r="O237" s="178">
        <f t="shared" si="572"/>
        <v>5.0000000000000001E-3</v>
      </c>
      <c r="P237" s="178">
        <f t="shared" si="572"/>
        <v>5.0000000000000001E-3</v>
      </c>
      <c r="Q237" s="178">
        <f t="shared" si="572"/>
        <v>5.0000000000000001E-3</v>
      </c>
      <c r="R237" s="178">
        <f t="shared" si="572"/>
        <v>5.0000000000000001E-3</v>
      </c>
      <c r="S237" s="178">
        <f t="shared" si="572"/>
        <v>5.0000000000000001E-3</v>
      </c>
      <c r="T237" s="178">
        <f t="shared" si="572"/>
        <v>5.0000000000000001E-3</v>
      </c>
      <c r="U237" s="178">
        <f t="shared" si="572"/>
        <v>5.0000000000000001E-3</v>
      </c>
      <c r="V237" s="178">
        <f t="shared" si="572"/>
        <v>5.0000000000000001E-3</v>
      </c>
      <c r="W237" s="178">
        <f t="shared" si="572"/>
        <v>5.0000000000000001E-3</v>
      </c>
      <c r="X237" s="178">
        <f t="shared" si="572"/>
        <v>5.0000000000000001E-3</v>
      </c>
      <c r="Y237" s="178">
        <f t="shared" si="572"/>
        <v>5.0000000000000001E-3</v>
      </c>
      <c r="Z237" s="178">
        <f t="shared" si="572"/>
        <v>5.0000000000000001E-3</v>
      </c>
      <c r="AA237" s="178">
        <f t="shared" si="572"/>
        <v>5.0000000000000001E-3</v>
      </c>
      <c r="AB237" s="178">
        <f t="shared" si="572"/>
        <v>5.0000000000000001E-3</v>
      </c>
      <c r="AC237" s="178">
        <f t="shared" si="572"/>
        <v>5.0000000000000001E-3</v>
      </c>
      <c r="AD237" s="178">
        <f t="shared" si="572"/>
        <v>5.0000000000000001E-3</v>
      </c>
      <c r="AE237" s="178">
        <f t="shared" si="572"/>
        <v>5.0000000000000001E-3</v>
      </c>
      <c r="AF237" s="177">
        <f t="shared" si="572"/>
        <v>5.0000000000000001E-3</v>
      </c>
      <c r="AG237" s="177">
        <f t="shared" si="572"/>
        <v>5.0000000000000001E-3</v>
      </c>
      <c r="AH237" s="177">
        <f t="shared" si="572"/>
        <v>5.0000000000000001E-3</v>
      </c>
      <c r="AI237" s="177">
        <f t="shared" si="572"/>
        <v>5.0000000000000001E-3</v>
      </c>
      <c r="AJ237" s="177">
        <f t="shared" si="572"/>
        <v>5.0000000000000001E-3</v>
      </c>
      <c r="AK237" s="178">
        <f t="shared" si="572"/>
        <v>5.0000000000000001E-3</v>
      </c>
      <c r="AL237" s="178">
        <f t="shared" si="572"/>
        <v>5.0000000000000001E-3</v>
      </c>
      <c r="AM237" s="178">
        <f t="shared" si="572"/>
        <v>5.0000000000000001E-3</v>
      </c>
      <c r="AN237" s="178">
        <f t="shared" si="572"/>
        <v>5.0000000000000001E-3</v>
      </c>
      <c r="AO237" s="178">
        <f t="shared" si="572"/>
        <v>5.0000000000000001E-3</v>
      </c>
      <c r="AP237" s="178">
        <f t="shared" si="572"/>
        <v>5.0000000000000001E-3</v>
      </c>
      <c r="AQ237" s="178">
        <f t="shared" si="572"/>
        <v>5.0000000000000001E-3</v>
      </c>
      <c r="AR237" s="178">
        <f t="shared" si="572"/>
        <v>5.0000000000000001E-3</v>
      </c>
      <c r="AS237" s="178">
        <f t="shared" si="572"/>
        <v>5.0000000000000001E-3</v>
      </c>
      <c r="AT237" s="178">
        <f t="shared" si="572"/>
        <v>5.0000000000000001E-3</v>
      </c>
      <c r="AU237" s="178">
        <f t="shared" si="572"/>
        <v>5.0000000000000001E-3</v>
      </c>
      <c r="AV237" s="178">
        <f t="shared" si="572"/>
        <v>5.0000000000000001E-3</v>
      </c>
      <c r="AW237" s="179">
        <f t="shared" si="572"/>
        <v>5.0000000000000001E-3</v>
      </c>
    </row>
    <row r="238" spans="1:50" x14ac:dyDescent="0.2">
      <c r="A238" s="281"/>
      <c r="B238" s="49" t="s">
        <v>196</v>
      </c>
      <c r="C238" s="180">
        <f t="shared" ref="C238:AW238" si="573">$D$39</f>
        <v>5.0000000000000001E-3</v>
      </c>
      <c r="D238" s="180">
        <f t="shared" si="573"/>
        <v>5.0000000000000001E-3</v>
      </c>
      <c r="E238" s="180">
        <f t="shared" si="573"/>
        <v>5.0000000000000001E-3</v>
      </c>
      <c r="F238" s="180">
        <f t="shared" si="573"/>
        <v>5.0000000000000001E-3</v>
      </c>
      <c r="G238" s="180">
        <f t="shared" si="573"/>
        <v>5.0000000000000001E-3</v>
      </c>
      <c r="H238" s="180">
        <f t="shared" si="573"/>
        <v>5.0000000000000001E-3</v>
      </c>
      <c r="I238" s="180">
        <f t="shared" si="573"/>
        <v>5.0000000000000001E-3</v>
      </c>
      <c r="J238" s="180">
        <f t="shared" si="573"/>
        <v>5.0000000000000001E-3</v>
      </c>
      <c r="K238" s="180">
        <f t="shared" si="573"/>
        <v>5.0000000000000001E-3</v>
      </c>
      <c r="L238" s="180">
        <f t="shared" si="573"/>
        <v>5.0000000000000001E-3</v>
      </c>
      <c r="M238" s="180">
        <f t="shared" si="573"/>
        <v>5.0000000000000001E-3</v>
      </c>
      <c r="N238" s="180">
        <f t="shared" si="573"/>
        <v>5.0000000000000001E-3</v>
      </c>
      <c r="O238" s="180">
        <f t="shared" si="573"/>
        <v>5.0000000000000001E-3</v>
      </c>
      <c r="P238" s="180">
        <f t="shared" si="573"/>
        <v>5.0000000000000001E-3</v>
      </c>
      <c r="Q238" s="180">
        <f t="shared" si="573"/>
        <v>5.0000000000000001E-3</v>
      </c>
      <c r="R238" s="180">
        <f t="shared" si="573"/>
        <v>5.0000000000000001E-3</v>
      </c>
      <c r="S238" s="180">
        <f t="shared" si="573"/>
        <v>5.0000000000000001E-3</v>
      </c>
      <c r="T238" s="180">
        <f t="shared" si="573"/>
        <v>5.0000000000000001E-3</v>
      </c>
      <c r="U238" s="180">
        <f t="shared" si="573"/>
        <v>5.0000000000000001E-3</v>
      </c>
      <c r="V238" s="180">
        <f t="shared" si="573"/>
        <v>5.0000000000000001E-3</v>
      </c>
      <c r="W238" s="180">
        <f t="shared" si="573"/>
        <v>5.0000000000000001E-3</v>
      </c>
      <c r="X238" s="180">
        <f t="shared" si="573"/>
        <v>5.0000000000000001E-3</v>
      </c>
      <c r="Y238" s="180">
        <f t="shared" si="573"/>
        <v>5.0000000000000001E-3</v>
      </c>
      <c r="Z238" s="180">
        <f t="shared" si="573"/>
        <v>5.0000000000000001E-3</v>
      </c>
      <c r="AA238" s="180">
        <f t="shared" si="573"/>
        <v>5.0000000000000001E-3</v>
      </c>
      <c r="AB238" s="180">
        <f t="shared" si="573"/>
        <v>5.0000000000000001E-3</v>
      </c>
      <c r="AC238" s="180">
        <f t="shared" si="573"/>
        <v>5.0000000000000001E-3</v>
      </c>
      <c r="AD238" s="180">
        <f t="shared" si="573"/>
        <v>5.0000000000000001E-3</v>
      </c>
      <c r="AE238" s="180">
        <f t="shared" si="573"/>
        <v>5.0000000000000001E-3</v>
      </c>
      <c r="AF238" s="180">
        <f t="shared" si="573"/>
        <v>5.0000000000000001E-3</v>
      </c>
      <c r="AG238" s="180">
        <f t="shared" si="573"/>
        <v>5.0000000000000001E-3</v>
      </c>
      <c r="AH238" s="180">
        <f t="shared" si="573"/>
        <v>5.0000000000000001E-3</v>
      </c>
      <c r="AI238" s="180">
        <f t="shared" si="573"/>
        <v>5.0000000000000001E-3</v>
      </c>
      <c r="AJ238" s="180">
        <f t="shared" si="573"/>
        <v>5.0000000000000001E-3</v>
      </c>
      <c r="AK238" s="180">
        <f t="shared" si="573"/>
        <v>5.0000000000000001E-3</v>
      </c>
      <c r="AL238" s="180">
        <f t="shared" si="573"/>
        <v>5.0000000000000001E-3</v>
      </c>
      <c r="AM238" s="180">
        <f t="shared" si="573"/>
        <v>5.0000000000000001E-3</v>
      </c>
      <c r="AN238" s="180">
        <f t="shared" si="573"/>
        <v>5.0000000000000001E-3</v>
      </c>
      <c r="AO238" s="180">
        <f t="shared" si="573"/>
        <v>5.0000000000000001E-3</v>
      </c>
      <c r="AP238" s="180">
        <f t="shared" si="573"/>
        <v>5.0000000000000001E-3</v>
      </c>
      <c r="AQ238" s="180">
        <f t="shared" si="573"/>
        <v>5.0000000000000001E-3</v>
      </c>
      <c r="AR238" s="180">
        <f t="shared" si="573"/>
        <v>5.0000000000000001E-3</v>
      </c>
      <c r="AS238" s="180">
        <f t="shared" si="573"/>
        <v>5.0000000000000001E-3</v>
      </c>
      <c r="AT238" s="180">
        <f t="shared" si="573"/>
        <v>5.0000000000000001E-3</v>
      </c>
      <c r="AU238" s="180">
        <f t="shared" si="573"/>
        <v>5.0000000000000001E-3</v>
      </c>
      <c r="AV238" s="180">
        <f t="shared" si="573"/>
        <v>5.0000000000000001E-3</v>
      </c>
      <c r="AW238" s="181">
        <f t="shared" si="573"/>
        <v>5.0000000000000001E-3</v>
      </c>
    </row>
    <row r="239" spans="1:50" x14ac:dyDescent="0.2">
      <c r="A239" s="281"/>
      <c r="B239" s="49" t="s">
        <v>183</v>
      </c>
      <c r="C239" s="53">
        <f>(C235*C237)</f>
        <v>19.96</v>
      </c>
      <c r="D239" s="53">
        <f t="shared" ref="D239:AW239" si="574">(D235*D237)</f>
        <v>18.86</v>
      </c>
      <c r="E239" s="53">
        <f t="shared" si="574"/>
        <v>17.865000000000002</v>
      </c>
      <c r="F239" s="53">
        <f t="shared" si="574"/>
        <v>20.100000000000001</v>
      </c>
      <c r="G239" s="53">
        <f t="shared" si="574"/>
        <v>19.05</v>
      </c>
      <c r="H239" s="53">
        <f t="shared" si="574"/>
        <v>21.645</v>
      </c>
      <c r="I239" s="53">
        <f t="shared" si="574"/>
        <v>20.18</v>
      </c>
      <c r="J239" s="53">
        <f t="shared" si="574"/>
        <v>19.420000000000002</v>
      </c>
      <c r="K239" s="53">
        <f t="shared" si="574"/>
        <v>17.725000000000001</v>
      </c>
      <c r="L239" s="53">
        <f t="shared" si="574"/>
        <v>17.420000000000002</v>
      </c>
      <c r="M239" s="53">
        <f t="shared" si="574"/>
        <v>17.559999999999999</v>
      </c>
      <c r="N239" s="53">
        <f t="shared" si="574"/>
        <v>17.84</v>
      </c>
      <c r="O239" s="53">
        <f t="shared" si="574"/>
        <v>17.150000000000002</v>
      </c>
      <c r="P239" s="53">
        <f t="shared" si="574"/>
        <v>15.875</v>
      </c>
      <c r="Q239" s="53">
        <f t="shared" si="574"/>
        <v>14.35</v>
      </c>
      <c r="R239" s="53">
        <f t="shared" si="574"/>
        <v>16.565000000000001</v>
      </c>
      <c r="S239" s="53">
        <f t="shared" si="574"/>
        <v>14.13</v>
      </c>
      <c r="T239" s="53">
        <f t="shared" si="574"/>
        <v>16.164999999999999</v>
      </c>
      <c r="U239" s="53">
        <f t="shared" si="574"/>
        <v>14.984999999999999</v>
      </c>
      <c r="V239" s="53">
        <f t="shared" si="574"/>
        <v>151.995</v>
      </c>
      <c r="W239" s="53">
        <f t="shared" si="574"/>
        <v>13.82</v>
      </c>
      <c r="X239" s="53">
        <f t="shared" si="574"/>
        <v>14.11</v>
      </c>
      <c r="Y239" s="53">
        <f t="shared" si="574"/>
        <v>15.375</v>
      </c>
      <c r="Z239" s="53">
        <f t="shared" si="574"/>
        <v>15.765000000000001</v>
      </c>
      <c r="AA239" s="53">
        <f t="shared" si="574"/>
        <v>15.415000000000001</v>
      </c>
      <c r="AB239" s="53">
        <f t="shared" si="574"/>
        <v>14.755000000000001</v>
      </c>
      <c r="AC239" s="53">
        <f t="shared" si="574"/>
        <v>13.695</v>
      </c>
      <c r="AD239" s="53">
        <f t="shared" si="574"/>
        <v>15.225</v>
      </c>
      <c r="AE239" s="53">
        <f t="shared" si="574"/>
        <v>14.975</v>
      </c>
      <c r="AF239" s="53">
        <f t="shared" si="574"/>
        <v>10.64</v>
      </c>
      <c r="AG239" s="53">
        <f t="shared" si="574"/>
        <v>1.7150000000000001</v>
      </c>
      <c r="AH239" s="53">
        <f t="shared" si="574"/>
        <v>3.1550000000000002</v>
      </c>
      <c r="AI239" s="53">
        <f t="shared" si="574"/>
        <v>3.2850000000000001</v>
      </c>
      <c r="AJ239" s="53">
        <f t="shared" si="574"/>
        <v>3.7050000000000001</v>
      </c>
      <c r="AK239" s="53">
        <f t="shared" si="574"/>
        <v>4.0350000000000001</v>
      </c>
      <c r="AL239" s="53">
        <f t="shared" si="574"/>
        <v>4.6749999999999998</v>
      </c>
      <c r="AM239" s="53">
        <f t="shared" si="574"/>
        <v>3.665</v>
      </c>
      <c r="AN239" s="53">
        <f t="shared" si="574"/>
        <v>3.5449999999999999</v>
      </c>
      <c r="AO239" s="53">
        <f t="shared" si="574"/>
        <v>3.585</v>
      </c>
      <c r="AP239" s="53">
        <f t="shared" si="574"/>
        <v>4.18</v>
      </c>
      <c r="AQ239" s="53">
        <f t="shared" si="574"/>
        <v>4.2949999999999999</v>
      </c>
      <c r="AR239" s="53">
        <f t="shared" si="574"/>
        <v>4.335</v>
      </c>
      <c r="AS239" s="53">
        <f t="shared" si="574"/>
        <v>4.68</v>
      </c>
      <c r="AT239" s="53">
        <f t="shared" si="574"/>
        <v>5.68</v>
      </c>
      <c r="AU239" s="53">
        <f t="shared" si="574"/>
        <v>6</v>
      </c>
      <c r="AV239" s="53">
        <f t="shared" si="574"/>
        <v>8.4700000000000006</v>
      </c>
      <c r="AW239" s="115">
        <f t="shared" si="574"/>
        <v>6.72</v>
      </c>
    </row>
    <row r="240" spans="1:50" x14ac:dyDescent="0.2">
      <c r="A240" s="281"/>
      <c r="B240" s="49" t="s">
        <v>184</v>
      </c>
      <c r="C240" s="53">
        <f>(C236*C238)</f>
        <v>0</v>
      </c>
      <c r="D240" s="53">
        <f t="shared" ref="D240:AW240" si="575">(D236*D238)</f>
        <v>0</v>
      </c>
      <c r="E240" s="53">
        <f t="shared" si="575"/>
        <v>0</v>
      </c>
      <c r="F240" s="53">
        <f t="shared" si="575"/>
        <v>0</v>
      </c>
      <c r="G240" s="53">
        <f t="shared" si="575"/>
        <v>0</v>
      </c>
      <c r="H240" s="53">
        <f t="shared" si="575"/>
        <v>0</v>
      </c>
      <c r="I240" s="53">
        <f t="shared" si="575"/>
        <v>0</v>
      </c>
      <c r="J240" s="53">
        <f t="shared" si="575"/>
        <v>0</v>
      </c>
      <c r="K240" s="53">
        <f t="shared" si="575"/>
        <v>0</v>
      </c>
      <c r="L240" s="53">
        <f t="shared" si="575"/>
        <v>0</v>
      </c>
      <c r="M240" s="53">
        <f t="shared" si="575"/>
        <v>0</v>
      </c>
      <c r="N240" s="53">
        <f t="shared" si="575"/>
        <v>0</v>
      </c>
      <c r="O240" s="53">
        <f t="shared" si="575"/>
        <v>0</v>
      </c>
      <c r="P240" s="53">
        <f t="shared" si="575"/>
        <v>0</v>
      </c>
      <c r="Q240" s="53">
        <f t="shared" si="575"/>
        <v>0</v>
      </c>
      <c r="R240" s="53">
        <f t="shared" si="575"/>
        <v>0</v>
      </c>
      <c r="S240" s="53">
        <f t="shared" si="575"/>
        <v>0</v>
      </c>
      <c r="T240" s="53">
        <f t="shared" si="575"/>
        <v>0</v>
      </c>
      <c r="U240" s="53">
        <f t="shared" si="575"/>
        <v>0</v>
      </c>
      <c r="V240" s="53">
        <f t="shared" si="575"/>
        <v>0</v>
      </c>
      <c r="W240" s="53">
        <f t="shared" si="575"/>
        <v>0</v>
      </c>
      <c r="X240" s="53">
        <f t="shared" si="575"/>
        <v>0</v>
      </c>
      <c r="Y240" s="53">
        <f t="shared" si="575"/>
        <v>0</v>
      </c>
      <c r="Z240" s="53">
        <f t="shared" si="575"/>
        <v>0</v>
      </c>
      <c r="AA240" s="53">
        <f t="shared" si="575"/>
        <v>0</v>
      </c>
      <c r="AB240" s="53">
        <f t="shared" si="575"/>
        <v>0</v>
      </c>
      <c r="AC240" s="53">
        <f t="shared" si="575"/>
        <v>0</v>
      </c>
      <c r="AD240" s="53">
        <f t="shared" si="575"/>
        <v>0</v>
      </c>
      <c r="AE240" s="53">
        <f t="shared" si="575"/>
        <v>0</v>
      </c>
      <c r="AF240" s="53">
        <f t="shared" si="575"/>
        <v>0.30499999999999999</v>
      </c>
      <c r="AG240" s="53">
        <f t="shared" si="575"/>
        <v>2.21</v>
      </c>
      <c r="AH240" s="53">
        <f t="shared" si="575"/>
        <v>3.7650000000000001</v>
      </c>
      <c r="AI240" s="53">
        <f t="shared" si="575"/>
        <v>5.69</v>
      </c>
      <c r="AJ240" s="53">
        <f t="shared" si="575"/>
        <v>6.4350000000000005</v>
      </c>
      <c r="AK240" s="53">
        <f t="shared" si="575"/>
        <v>7.28</v>
      </c>
      <c r="AL240" s="53">
        <f t="shared" si="575"/>
        <v>7.6349999999999998</v>
      </c>
      <c r="AM240" s="53">
        <f t="shared" si="575"/>
        <v>8.16</v>
      </c>
      <c r="AN240" s="53">
        <f t="shared" si="575"/>
        <v>8.4350000000000005</v>
      </c>
      <c r="AO240" s="53">
        <f t="shared" si="575"/>
        <v>7.5250000000000004</v>
      </c>
      <c r="AP240" s="53">
        <f t="shared" si="575"/>
        <v>7.67</v>
      </c>
      <c r="AQ240" s="53">
        <f t="shared" si="575"/>
        <v>8.4849999999999994</v>
      </c>
      <c r="AR240" s="53">
        <f t="shared" si="575"/>
        <v>8.65</v>
      </c>
      <c r="AS240" s="53">
        <f t="shared" si="575"/>
        <v>7.3</v>
      </c>
      <c r="AT240" s="53">
        <f t="shared" si="575"/>
        <v>8.1050000000000004</v>
      </c>
      <c r="AU240" s="53">
        <f t="shared" si="575"/>
        <v>7.9950000000000001</v>
      </c>
      <c r="AV240" s="53">
        <f t="shared" si="575"/>
        <v>7.9249999999999998</v>
      </c>
      <c r="AW240" s="115">
        <f t="shared" si="575"/>
        <v>9.5</v>
      </c>
    </row>
    <row r="241" spans="1:72" x14ac:dyDescent="0.2">
      <c r="A241" s="281"/>
      <c r="B241" s="49" t="s">
        <v>173</v>
      </c>
      <c r="C241" s="152">
        <f t="shared" ref="C241:AU241" si="576">$D$16</f>
        <v>0.2</v>
      </c>
      <c r="D241" s="152">
        <f t="shared" si="576"/>
        <v>0.2</v>
      </c>
      <c r="E241" s="152">
        <f t="shared" si="576"/>
        <v>0.2</v>
      </c>
      <c r="F241" s="152">
        <f t="shared" si="576"/>
        <v>0.2</v>
      </c>
      <c r="G241" s="152">
        <f t="shared" si="576"/>
        <v>0.2</v>
      </c>
      <c r="H241" s="152">
        <f t="shared" si="576"/>
        <v>0.2</v>
      </c>
      <c r="I241" s="152">
        <f t="shared" si="576"/>
        <v>0.2</v>
      </c>
      <c r="J241" s="152">
        <f t="shared" si="576"/>
        <v>0.2</v>
      </c>
      <c r="K241" s="152">
        <f t="shared" si="576"/>
        <v>0.2</v>
      </c>
      <c r="L241" s="152">
        <f t="shared" si="576"/>
        <v>0.2</v>
      </c>
      <c r="M241" s="152">
        <f t="shared" si="576"/>
        <v>0.2</v>
      </c>
      <c r="N241" s="152">
        <f t="shared" si="576"/>
        <v>0.2</v>
      </c>
      <c r="O241" s="152">
        <f t="shared" si="576"/>
        <v>0.2</v>
      </c>
      <c r="P241" s="152">
        <f t="shared" si="576"/>
        <v>0.2</v>
      </c>
      <c r="Q241" s="152">
        <f t="shared" si="576"/>
        <v>0.2</v>
      </c>
      <c r="R241" s="152">
        <f t="shared" si="576"/>
        <v>0.2</v>
      </c>
      <c r="S241" s="152">
        <f t="shared" si="576"/>
        <v>0.2</v>
      </c>
      <c r="T241" s="152">
        <f t="shared" si="576"/>
        <v>0.2</v>
      </c>
      <c r="U241" s="152">
        <f t="shared" si="576"/>
        <v>0.2</v>
      </c>
      <c r="V241" s="152">
        <f t="shared" si="576"/>
        <v>0.2</v>
      </c>
      <c r="W241" s="152">
        <f t="shared" si="576"/>
        <v>0.2</v>
      </c>
      <c r="X241" s="152">
        <f t="shared" si="576"/>
        <v>0.2</v>
      </c>
      <c r="Y241" s="152">
        <f t="shared" si="576"/>
        <v>0.2</v>
      </c>
      <c r="Z241" s="152">
        <f t="shared" si="576"/>
        <v>0.2</v>
      </c>
      <c r="AA241" s="152">
        <f t="shared" si="576"/>
        <v>0.2</v>
      </c>
      <c r="AB241" s="152">
        <f t="shared" si="576"/>
        <v>0.2</v>
      </c>
      <c r="AC241" s="152">
        <f t="shared" si="576"/>
        <v>0.2</v>
      </c>
      <c r="AD241" s="152">
        <f t="shared" si="576"/>
        <v>0.2</v>
      </c>
      <c r="AE241" s="152">
        <f t="shared" si="576"/>
        <v>0.2</v>
      </c>
      <c r="AF241" s="152">
        <f t="shared" si="576"/>
        <v>0.2</v>
      </c>
      <c r="AG241" s="152">
        <f t="shared" si="576"/>
        <v>0.2</v>
      </c>
      <c r="AH241" s="152">
        <f t="shared" si="576"/>
        <v>0.2</v>
      </c>
      <c r="AI241" s="152">
        <f t="shared" si="576"/>
        <v>0.2</v>
      </c>
      <c r="AJ241" s="152">
        <f t="shared" si="576"/>
        <v>0.2</v>
      </c>
      <c r="AK241" s="152">
        <f t="shared" si="576"/>
        <v>0.2</v>
      </c>
      <c r="AL241" s="152">
        <f t="shared" si="576"/>
        <v>0.2</v>
      </c>
      <c r="AM241" s="152">
        <f t="shared" si="576"/>
        <v>0.2</v>
      </c>
      <c r="AN241" s="152">
        <f t="shared" si="576"/>
        <v>0.2</v>
      </c>
      <c r="AO241" s="152">
        <f t="shared" si="576"/>
        <v>0.2</v>
      </c>
      <c r="AP241" s="152">
        <f t="shared" si="576"/>
        <v>0.2</v>
      </c>
      <c r="AQ241" s="152">
        <f t="shared" si="576"/>
        <v>0.2</v>
      </c>
      <c r="AR241" s="152">
        <f t="shared" si="576"/>
        <v>0.2</v>
      </c>
      <c r="AS241" s="152">
        <f t="shared" si="576"/>
        <v>0.2</v>
      </c>
      <c r="AT241" s="152">
        <f t="shared" si="576"/>
        <v>0.2</v>
      </c>
      <c r="AU241" s="152">
        <f t="shared" si="576"/>
        <v>0.2</v>
      </c>
      <c r="AV241" s="152">
        <f t="shared" ref="AV241:AW241" si="577">$D$16</f>
        <v>0.2</v>
      </c>
      <c r="AW241" s="153">
        <f t="shared" si="577"/>
        <v>0.2</v>
      </c>
    </row>
    <row r="242" spans="1:72" x14ac:dyDescent="0.2">
      <c r="A242" s="281"/>
      <c r="B242" s="49" t="s">
        <v>174</v>
      </c>
      <c r="C242" s="133">
        <f t="shared" ref="C242:AU242" si="578">C239*C241</f>
        <v>3.9920000000000004</v>
      </c>
      <c r="D242" s="133">
        <f t="shared" si="578"/>
        <v>3.7720000000000002</v>
      </c>
      <c r="E242" s="133">
        <f t="shared" si="578"/>
        <v>3.5730000000000004</v>
      </c>
      <c r="F242" s="133">
        <f t="shared" si="578"/>
        <v>4.0200000000000005</v>
      </c>
      <c r="G242" s="133">
        <f t="shared" si="578"/>
        <v>3.8100000000000005</v>
      </c>
      <c r="H242" s="133">
        <f t="shared" si="578"/>
        <v>4.3289999999999997</v>
      </c>
      <c r="I242" s="133">
        <f t="shared" si="578"/>
        <v>4.0360000000000005</v>
      </c>
      <c r="J242" s="133">
        <f t="shared" si="578"/>
        <v>3.8840000000000003</v>
      </c>
      <c r="K242" s="133">
        <f t="shared" si="578"/>
        <v>3.5450000000000004</v>
      </c>
      <c r="L242" s="133">
        <f t="shared" si="578"/>
        <v>3.4840000000000004</v>
      </c>
      <c r="M242" s="133">
        <f t="shared" si="578"/>
        <v>3.512</v>
      </c>
      <c r="N242" s="133">
        <f t="shared" si="578"/>
        <v>3.5680000000000001</v>
      </c>
      <c r="O242" s="133">
        <f t="shared" si="578"/>
        <v>3.4300000000000006</v>
      </c>
      <c r="P242" s="133">
        <f t="shared" si="578"/>
        <v>3.1750000000000003</v>
      </c>
      <c r="Q242" s="133">
        <f t="shared" si="578"/>
        <v>2.87</v>
      </c>
      <c r="R242" s="133">
        <f t="shared" si="578"/>
        <v>3.3130000000000006</v>
      </c>
      <c r="S242" s="133">
        <f t="shared" si="578"/>
        <v>2.8260000000000005</v>
      </c>
      <c r="T242" s="133">
        <f t="shared" si="578"/>
        <v>3.2330000000000001</v>
      </c>
      <c r="U242" s="133">
        <f t="shared" si="578"/>
        <v>2.9969999999999999</v>
      </c>
      <c r="V242" s="133">
        <f t="shared" si="578"/>
        <v>30.399000000000001</v>
      </c>
      <c r="W242" s="133">
        <f t="shared" si="578"/>
        <v>2.7640000000000002</v>
      </c>
      <c r="X242" s="133">
        <f t="shared" si="578"/>
        <v>2.8220000000000001</v>
      </c>
      <c r="Y242" s="133">
        <f t="shared" si="578"/>
        <v>3.0750000000000002</v>
      </c>
      <c r="Z242" s="133">
        <f t="shared" si="578"/>
        <v>3.1530000000000005</v>
      </c>
      <c r="AA242" s="133">
        <f t="shared" si="578"/>
        <v>3.0830000000000002</v>
      </c>
      <c r="AB242" s="133">
        <f t="shared" si="578"/>
        <v>2.9510000000000005</v>
      </c>
      <c r="AC242" s="133">
        <f t="shared" si="578"/>
        <v>2.7390000000000003</v>
      </c>
      <c r="AD242" s="133">
        <f t="shared" si="578"/>
        <v>3.0449999999999999</v>
      </c>
      <c r="AE242" s="133">
        <f t="shared" si="578"/>
        <v>2.9950000000000001</v>
      </c>
      <c r="AF242" s="133">
        <f t="shared" si="578"/>
        <v>2.1280000000000001</v>
      </c>
      <c r="AG242" s="133">
        <f t="shared" si="578"/>
        <v>0.34300000000000003</v>
      </c>
      <c r="AH242" s="133">
        <f t="shared" si="578"/>
        <v>0.63100000000000012</v>
      </c>
      <c r="AI242" s="133">
        <f t="shared" si="578"/>
        <v>0.65700000000000003</v>
      </c>
      <c r="AJ242" s="133">
        <f t="shared" si="578"/>
        <v>0.7410000000000001</v>
      </c>
      <c r="AK242" s="133">
        <f t="shared" si="578"/>
        <v>0.80700000000000005</v>
      </c>
      <c r="AL242" s="133">
        <f t="shared" si="578"/>
        <v>0.93500000000000005</v>
      </c>
      <c r="AM242" s="133">
        <f t="shared" si="578"/>
        <v>0.7330000000000001</v>
      </c>
      <c r="AN242" s="133">
        <f t="shared" si="578"/>
        <v>0.70900000000000007</v>
      </c>
      <c r="AO242" s="133">
        <f t="shared" si="578"/>
        <v>0.71700000000000008</v>
      </c>
      <c r="AP242" s="133">
        <f t="shared" si="578"/>
        <v>0.83599999999999997</v>
      </c>
      <c r="AQ242" s="133">
        <f t="shared" si="578"/>
        <v>0.85899999999999999</v>
      </c>
      <c r="AR242" s="133">
        <f t="shared" si="578"/>
        <v>0.86699999999999999</v>
      </c>
      <c r="AS242" s="133">
        <f t="shared" si="578"/>
        <v>0.93599999999999994</v>
      </c>
      <c r="AT242" s="133">
        <f t="shared" si="578"/>
        <v>1.1359999999999999</v>
      </c>
      <c r="AU242" s="133">
        <f t="shared" si="578"/>
        <v>1.2000000000000002</v>
      </c>
      <c r="AV242" s="133">
        <f>AV239*AV241</f>
        <v>1.6940000000000002</v>
      </c>
      <c r="AW242" s="134">
        <f>AW239*AW241</f>
        <v>1.3440000000000001</v>
      </c>
    </row>
    <row r="243" spans="1:72" x14ac:dyDescent="0.2">
      <c r="A243" s="281"/>
      <c r="B243" s="49" t="s">
        <v>169</v>
      </c>
      <c r="C243" s="152">
        <f t="shared" ref="C243:AU243" si="579">$D$17</f>
        <v>0.5</v>
      </c>
      <c r="D243" s="152">
        <f t="shared" si="579"/>
        <v>0.5</v>
      </c>
      <c r="E243" s="152">
        <f t="shared" si="579"/>
        <v>0.5</v>
      </c>
      <c r="F243" s="152">
        <f t="shared" si="579"/>
        <v>0.5</v>
      </c>
      <c r="G243" s="152">
        <f t="shared" si="579"/>
        <v>0.5</v>
      </c>
      <c r="H243" s="152">
        <f t="shared" si="579"/>
        <v>0.5</v>
      </c>
      <c r="I243" s="152">
        <f t="shared" si="579"/>
        <v>0.5</v>
      </c>
      <c r="J243" s="152">
        <f t="shared" si="579"/>
        <v>0.5</v>
      </c>
      <c r="K243" s="152">
        <f t="shared" si="579"/>
        <v>0.5</v>
      </c>
      <c r="L243" s="152">
        <f t="shared" si="579"/>
        <v>0.5</v>
      </c>
      <c r="M243" s="152">
        <f t="shared" si="579"/>
        <v>0.5</v>
      </c>
      <c r="N243" s="152">
        <f t="shared" si="579"/>
        <v>0.5</v>
      </c>
      <c r="O243" s="152">
        <f t="shared" si="579"/>
        <v>0.5</v>
      </c>
      <c r="P243" s="152">
        <f t="shared" si="579"/>
        <v>0.5</v>
      </c>
      <c r="Q243" s="152">
        <f t="shared" si="579"/>
        <v>0.5</v>
      </c>
      <c r="R243" s="152">
        <f t="shared" si="579"/>
        <v>0.5</v>
      </c>
      <c r="S243" s="152">
        <f t="shared" si="579"/>
        <v>0.5</v>
      </c>
      <c r="T243" s="152">
        <f t="shared" si="579"/>
        <v>0.5</v>
      </c>
      <c r="U243" s="152">
        <f t="shared" si="579"/>
        <v>0.5</v>
      </c>
      <c r="V243" s="152">
        <f t="shared" si="579"/>
        <v>0.5</v>
      </c>
      <c r="W243" s="152">
        <f t="shared" si="579"/>
        <v>0.5</v>
      </c>
      <c r="X243" s="152">
        <f t="shared" si="579"/>
        <v>0.5</v>
      </c>
      <c r="Y243" s="152">
        <f t="shared" si="579"/>
        <v>0.5</v>
      </c>
      <c r="Z243" s="152">
        <f t="shared" si="579"/>
        <v>0.5</v>
      </c>
      <c r="AA243" s="152">
        <f t="shared" si="579"/>
        <v>0.5</v>
      </c>
      <c r="AB243" s="152">
        <f t="shared" si="579"/>
        <v>0.5</v>
      </c>
      <c r="AC243" s="152">
        <f t="shared" si="579"/>
        <v>0.5</v>
      </c>
      <c r="AD243" s="152">
        <f t="shared" si="579"/>
        <v>0.5</v>
      </c>
      <c r="AE243" s="152">
        <f t="shared" si="579"/>
        <v>0.5</v>
      </c>
      <c r="AF243" s="152">
        <f t="shared" si="579"/>
        <v>0.5</v>
      </c>
      <c r="AG243" s="152">
        <f t="shared" si="579"/>
        <v>0.5</v>
      </c>
      <c r="AH243" s="152">
        <f t="shared" si="579"/>
        <v>0.5</v>
      </c>
      <c r="AI243" s="152">
        <f t="shared" si="579"/>
        <v>0.5</v>
      </c>
      <c r="AJ243" s="152">
        <f t="shared" si="579"/>
        <v>0.5</v>
      </c>
      <c r="AK243" s="152">
        <f t="shared" si="579"/>
        <v>0.5</v>
      </c>
      <c r="AL243" s="152">
        <f t="shared" si="579"/>
        <v>0.5</v>
      </c>
      <c r="AM243" s="152">
        <f t="shared" si="579"/>
        <v>0.5</v>
      </c>
      <c r="AN243" s="152">
        <f t="shared" si="579"/>
        <v>0.5</v>
      </c>
      <c r="AO243" s="152">
        <f t="shared" si="579"/>
        <v>0.5</v>
      </c>
      <c r="AP243" s="152">
        <f t="shared" si="579"/>
        <v>0.5</v>
      </c>
      <c r="AQ243" s="152">
        <f t="shared" si="579"/>
        <v>0.5</v>
      </c>
      <c r="AR243" s="152">
        <f t="shared" si="579"/>
        <v>0.5</v>
      </c>
      <c r="AS243" s="152">
        <f t="shared" si="579"/>
        <v>0.5</v>
      </c>
      <c r="AT243" s="152">
        <f t="shared" si="579"/>
        <v>0.5</v>
      </c>
      <c r="AU243" s="152">
        <f t="shared" si="579"/>
        <v>0.5</v>
      </c>
      <c r="AV243" s="152">
        <f t="shared" ref="AV243:AW243" si="580">$D$17</f>
        <v>0.5</v>
      </c>
      <c r="AW243" s="153">
        <f t="shared" si="580"/>
        <v>0.5</v>
      </c>
    </row>
    <row r="244" spans="1:72" x14ac:dyDescent="0.2">
      <c r="A244" s="281"/>
      <c r="B244" s="49" t="s">
        <v>172</v>
      </c>
      <c r="C244" s="133">
        <f t="shared" ref="C244" si="581">C240*C243</f>
        <v>0</v>
      </c>
      <c r="D244" s="133">
        <f t="shared" ref="D244" si="582">D240*D243</f>
        <v>0</v>
      </c>
      <c r="E244" s="133">
        <f t="shared" ref="E244" si="583">E240*E243</f>
        <v>0</v>
      </c>
      <c r="F244" s="133">
        <f t="shared" ref="F244" si="584">F240*F243</f>
        <v>0</v>
      </c>
      <c r="G244" s="133">
        <f t="shared" ref="G244" si="585">G240*G243</f>
        <v>0</v>
      </c>
      <c r="H244" s="133">
        <f t="shared" ref="H244" si="586">H240*H243</f>
        <v>0</v>
      </c>
      <c r="I244" s="133">
        <f t="shared" ref="I244" si="587">I240*I243</f>
        <v>0</v>
      </c>
      <c r="J244" s="133">
        <f t="shared" ref="J244" si="588">J240*J243</f>
        <v>0</v>
      </c>
      <c r="K244" s="133">
        <f t="shared" ref="K244" si="589">K240*K243</f>
        <v>0</v>
      </c>
      <c r="L244" s="133">
        <f t="shared" ref="L244" si="590">L240*L243</f>
        <v>0</v>
      </c>
      <c r="M244" s="133">
        <f t="shared" ref="M244" si="591">M240*M243</f>
        <v>0</v>
      </c>
      <c r="N244" s="133">
        <f t="shared" ref="N244" si="592">N240*N243</f>
        <v>0</v>
      </c>
      <c r="O244" s="133">
        <f t="shared" ref="O244" si="593">O240*O243</f>
        <v>0</v>
      </c>
      <c r="P244" s="133">
        <f t="shared" ref="P244" si="594">P240*P243</f>
        <v>0</v>
      </c>
      <c r="Q244" s="133">
        <f t="shared" ref="Q244" si="595">Q240*Q243</f>
        <v>0</v>
      </c>
      <c r="R244" s="133">
        <f t="shared" ref="R244" si="596">R240*R243</f>
        <v>0</v>
      </c>
      <c r="S244" s="133">
        <f t="shared" ref="S244" si="597">S240*S243</f>
        <v>0</v>
      </c>
      <c r="T244" s="133">
        <f t="shared" ref="T244" si="598">T240*T243</f>
        <v>0</v>
      </c>
      <c r="U244" s="133">
        <f t="shared" ref="U244" si="599">U240*U243</f>
        <v>0</v>
      </c>
      <c r="V244" s="133">
        <f t="shared" ref="V244" si="600">V240*V243</f>
        <v>0</v>
      </c>
      <c r="W244" s="133">
        <f t="shared" ref="W244" si="601">W240*W243</f>
        <v>0</v>
      </c>
      <c r="X244" s="133">
        <f t="shared" ref="X244" si="602">X240*X243</f>
        <v>0</v>
      </c>
      <c r="Y244" s="133">
        <f t="shared" ref="Y244" si="603">Y240*Y243</f>
        <v>0</v>
      </c>
      <c r="Z244" s="133">
        <f t="shared" ref="Z244" si="604">Z240*Z243</f>
        <v>0</v>
      </c>
      <c r="AA244" s="133">
        <f t="shared" ref="AA244" si="605">AA240*AA243</f>
        <v>0</v>
      </c>
      <c r="AB244" s="133">
        <f t="shared" ref="AB244" si="606">AB240*AB243</f>
        <v>0</v>
      </c>
      <c r="AC244" s="133">
        <f t="shared" ref="AC244" si="607">AC240*AC243</f>
        <v>0</v>
      </c>
      <c r="AD244" s="133">
        <f t="shared" ref="AD244" si="608">AD240*AD243</f>
        <v>0</v>
      </c>
      <c r="AE244" s="133">
        <f t="shared" ref="AE244" si="609">AE240*AE243</f>
        <v>0</v>
      </c>
      <c r="AF244" s="133">
        <f t="shared" ref="AF244" si="610">AF240*AF243</f>
        <v>0.1525</v>
      </c>
      <c r="AG244" s="133">
        <f t="shared" ref="AG244" si="611">AG240*AG243</f>
        <v>1.105</v>
      </c>
      <c r="AH244" s="133">
        <f t="shared" ref="AH244" si="612">AH240*AH243</f>
        <v>1.8825000000000001</v>
      </c>
      <c r="AI244" s="133">
        <f t="shared" ref="AI244" si="613">AI240*AI243</f>
        <v>2.8450000000000002</v>
      </c>
      <c r="AJ244" s="133">
        <f t="shared" ref="AJ244" si="614">AJ240*AJ243</f>
        <v>3.2175000000000002</v>
      </c>
      <c r="AK244" s="133">
        <f t="shared" ref="AK244" si="615">AK240*AK243</f>
        <v>3.64</v>
      </c>
      <c r="AL244" s="133">
        <f t="shared" ref="AL244" si="616">AL240*AL243</f>
        <v>3.8174999999999999</v>
      </c>
      <c r="AM244" s="133">
        <f t="shared" ref="AM244" si="617">AM240*AM243</f>
        <v>4.08</v>
      </c>
      <c r="AN244" s="133">
        <f t="shared" ref="AN244" si="618">AN240*AN243</f>
        <v>4.2175000000000002</v>
      </c>
      <c r="AO244" s="133">
        <f t="shared" ref="AO244" si="619">AO240*AO243</f>
        <v>3.7625000000000002</v>
      </c>
      <c r="AP244" s="133">
        <f t="shared" ref="AP244" si="620">AP240*AP243</f>
        <v>3.835</v>
      </c>
      <c r="AQ244" s="133">
        <f t="shared" ref="AQ244" si="621">AQ240*AQ243</f>
        <v>4.2424999999999997</v>
      </c>
      <c r="AR244" s="133">
        <f t="shared" ref="AR244" si="622">AR240*AR243</f>
        <v>4.3250000000000002</v>
      </c>
      <c r="AS244" s="133">
        <f t="shared" ref="AS244" si="623">AS240*AS243</f>
        <v>3.65</v>
      </c>
      <c r="AT244" s="133">
        <f t="shared" ref="AT244" si="624">AT240*AT243</f>
        <v>4.0525000000000002</v>
      </c>
      <c r="AU244" s="133">
        <f t="shared" ref="AU244" si="625">AU240*AU243</f>
        <v>3.9975000000000001</v>
      </c>
      <c r="AV244" s="133">
        <f t="shared" ref="AV244:AW244" si="626">AV240*AV243</f>
        <v>3.9624999999999999</v>
      </c>
      <c r="AW244" s="134">
        <f t="shared" si="626"/>
        <v>4.75</v>
      </c>
    </row>
    <row r="245" spans="1:72" x14ac:dyDescent="0.2">
      <c r="A245" s="281"/>
      <c r="B245" s="49" t="s">
        <v>126</v>
      </c>
      <c r="C245" s="168">
        <f t="shared" ref="C245:AW245" si="627">$D$18</f>
        <v>0.35</v>
      </c>
      <c r="D245" s="168">
        <f t="shared" si="627"/>
        <v>0.35</v>
      </c>
      <c r="E245" s="168">
        <f t="shared" si="627"/>
        <v>0.35</v>
      </c>
      <c r="F245" s="168">
        <f t="shared" si="627"/>
        <v>0.35</v>
      </c>
      <c r="G245" s="168">
        <f t="shared" si="627"/>
        <v>0.35</v>
      </c>
      <c r="H245" s="168">
        <f t="shared" si="627"/>
        <v>0.35</v>
      </c>
      <c r="I245" s="168">
        <f t="shared" si="627"/>
        <v>0.35</v>
      </c>
      <c r="J245" s="168">
        <f t="shared" si="627"/>
        <v>0.35</v>
      </c>
      <c r="K245" s="168">
        <f t="shared" si="627"/>
        <v>0.35</v>
      </c>
      <c r="L245" s="168">
        <f t="shared" si="627"/>
        <v>0.35</v>
      </c>
      <c r="M245" s="168">
        <f t="shared" si="627"/>
        <v>0.35</v>
      </c>
      <c r="N245" s="168">
        <f t="shared" si="627"/>
        <v>0.35</v>
      </c>
      <c r="O245" s="168">
        <f t="shared" si="627"/>
        <v>0.35</v>
      </c>
      <c r="P245" s="168">
        <f t="shared" si="627"/>
        <v>0.35</v>
      </c>
      <c r="Q245" s="168">
        <f t="shared" si="627"/>
        <v>0.35</v>
      </c>
      <c r="R245" s="168">
        <f t="shared" si="627"/>
        <v>0.35</v>
      </c>
      <c r="S245" s="168">
        <f t="shared" si="627"/>
        <v>0.35</v>
      </c>
      <c r="T245" s="168">
        <f t="shared" si="627"/>
        <v>0.35</v>
      </c>
      <c r="U245" s="168">
        <f t="shared" si="627"/>
        <v>0.35</v>
      </c>
      <c r="V245" s="168">
        <f t="shared" si="627"/>
        <v>0.35</v>
      </c>
      <c r="W245" s="168">
        <f t="shared" si="627"/>
        <v>0.35</v>
      </c>
      <c r="X245" s="168">
        <f t="shared" si="627"/>
        <v>0.35</v>
      </c>
      <c r="Y245" s="168">
        <f t="shared" si="627"/>
        <v>0.35</v>
      </c>
      <c r="Z245" s="168">
        <f t="shared" si="627"/>
        <v>0.35</v>
      </c>
      <c r="AA245" s="168">
        <f t="shared" si="627"/>
        <v>0.35</v>
      </c>
      <c r="AB245" s="168">
        <f t="shared" si="627"/>
        <v>0.35</v>
      </c>
      <c r="AC245" s="168">
        <f t="shared" si="627"/>
        <v>0.35</v>
      </c>
      <c r="AD245" s="168">
        <f t="shared" si="627"/>
        <v>0.35</v>
      </c>
      <c r="AE245" s="168">
        <f t="shared" si="627"/>
        <v>0.35</v>
      </c>
      <c r="AF245" s="168">
        <f t="shared" si="627"/>
        <v>0.35</v>
      </c>
      <c r="AG245" s="168">
        <f t="shared" si="627"/>
        <v>0.35</v>
      </c>
      <c r="AH245" s="168">
        <f t="shared" si="627"/>
        <v>0.35</v>
      </c>
      <c r="AI245" s="168">
        <f t="shared" si="627"/>
        <v>0.35</v>
      </c>
      <c r="AJ245" s="168">
        <f t="shared" si="627"/>
        <v>0.35</v>
      </c>
      <c r="AK245" s="168">
        <f t="shared" si="627"/>
        <v>0.35</v>
      </c>
      <c r="AL245" s="168">
        <f t="shared" si="627"/>
        <v>0.35</v>
      </c>
      <c r="AM245" s="168">
        <f t="shared" si="627"/>
        <v>0.35</v>
      </c>
      <c r="AN245" s="168">
        <f t="shared" si="627"/>
        <v>0.35</v>
      </c>
      <c r="AO245" s="168">
        <f t="shared" si="627"/>
        <v>0.35</v>
      </c>
      <c r="AP245" s="168">
        <f t="shared" si="627"/>
        <v>0.35</v>
      </c>
      <c r="AQ245" s="168">
        <f t="shared" si="627"/>
        <v>0.35</v>
      </c>
      <c r="AR245" s="168">
        <f t="shared" si="627"/>
        <v>0.35</v>
      </c>
      <c r="AS245" s="168">
        <f t="shared" si="627"/>
        <v>0.35</v>
      </c>
      <c r="AT245" s="168">
        <f t="shared" si="627"/>
        <v>0.35</v>
      </c>
      <c r="AU245" s="168">
        <f t="shared" si="627"/>
        <v>0.35</v>
      </c>
      <c r="AV245" s="168">
        <f t="shared" si="627"/>
        <v>0.35</v>
      </c>
      <c r="AW245" s="169">
        <f t="shared" si="627"/>
        <v>0.35</v>
      </c>
      <c r="AX245" s="43"/>
    </row>
    <row r="246" spans="1:72" x14ac:dyDescent="0.2">
      <c r="A246" s="281"/>
      <c r="B246" s="49" t="s">
        <v>52</v>
      </c>
      <c r="C246" s="53">
        <f>C247/(1-C245)*C245</f>
        <v>4745.7673846153848</v>
      </c>
      <c r="D246" s="53">
        <f>D247/(1-D245)*D245</f>
        <v>4621.232</v>
      </c>
      <c r="E246" s="53">
        <f t="shared" ref="E246:AW246" si="628">E247/(1-E245)*E245</f>
        <v>4061.2341538461537</v>
      </c>
      <c r="F246" s="53">
        <f t="shared" si="628"/>
        <v>4841.0276923076917</v>
      </c>
      <c r="G246" s="53">
        <f t="shared" si="628"/>
        <v>5200.6984615384608</v>
      </c>
      <c r="H246" s="53">
        <f t="shared" si="628"/>
        <v>7057.5701538461544</v>
      </c>
      <c r="I246" s="53">
        <f t="shared" si="628"/>
        <v>6568.8775384615392</v>
      </c>
      <c r="J246" s="53">
        <f t="shared" si="628"/>
        <v>5399.4424615384614</v>
      </c>
      <c r="K246" s="53">
        <f t="shared" si="628"/>
        <v>4319.6353846153843</v>
      </c>
      <c r="L246" s="53">
        <f t="shared" si="628"/>
        <v>3921.0424615384613</v>
      </c>
      <c r="M246" s="53">
        <f t="shared" si="628"/>
        <v>4708.5489230769226</v>
      </c>
      <c r="N246" s="53">
        <f t="shared" si="628"/>
        <v>4900.3618461538463</v>
      </c>
      <c r="O246" s="53">
        <f t="shared" si="628"/>
        <v>5498.8338461538451</v>
      </c>
      <c r="P246" s="53">
        <f t="shared" si="628"/>
        <v>4399.3923076923074</v>
      </c>
      <c r="Q246" s="53">
        <f t="shared" si="628"/>
        <v>3404.0892307692302</v>
      </c>
      <c r="R246" s="53">
        <f t="shared" si="628"/>
        <v>4363.5049230769228</v>
      </c>
      <c r="S246" s="53">
        <f t="shared" si="628"/>
        <v>5041.3483076923076</v>
      </c>
      <c r="T246" s="53">
        <f t="shared" si="628"/>
        <v>6567.5787692307686</v>
      </c>
      <c r="U246" s="53">
        <f t="shared" si="628"/>
        <v>6452.9166153846145</v>
      </c>
      <c r="V246" s="53">
        <f t="shared" si="628"/>
        <v>6942.2747692307694</v>
      </c>
      <c r="W246" s="53">
        <f t="shared" si="628"/>
        <v>6179.7378461538456</v>
      </c>
      <c r="X246" s="53">
        <f t="shared" si="628"/>
        <v>4916.8473846153847</v>
      </c>
      <c r="Y246" s="53">
        <f t="shared" si="628"/>
        <v>5228.4076923076918</v>
      </c>
      <c r="Z246" s="53">
        <f t="shared" si="628"/>
        <v>5744.2064615384606</v>
      </c>
      <c r="AA246" s="53">
        <f t="shared" si="628"/>
        <v>6491.8710769230765</v>
      </c>
      <c r="AB246" s="53">
        <f t="shared" si="628"/>
        <v>5900.571384615384</v>
      </c>
      <c r="AC246" s="53">
        <f t="shared" si="628"/>
        <v>5175.1301538461539</v>
      </c>
      <c r="AD246" s="53">
        <f t="shared" si="628"/>
        <v>6095.0507692307692</v>
      </c>
      <c r="AE246" s="53">
        <f t="shared" si="628"/>
        <v>6394.7584615384612</v>
      </c>
      <c r="AF246" s="53">
        <f t="shared" si="628"/>
        <v>5803.8962692307696</v>
      </c>
      <c r="AG246" s="53">
        <f t="shared" si="628"/>
        <v>1523.2953076923075</v>
      </c>
      <c r="AH246" s="53">
        <f t="shared" si="628"/>
        <v>2420.6034999999997</v>
      </c>
      <c r="AI246" s="53">
        <f t="shared" si="628"/>
        <v>3552.5123846153847</v>
      </c>
      <c r="AJ246" s="53">
        <f t="shared" si="628"/>
        <v>4181.386192307692</v>
      </c>
      <c r="AK246" s="53">
        <f t="shared" si="628"/>
        <v>4864.1481538461521</v>
      </c>
      <c r="AL246" s="53">
        <f t="shared" si="628"/>
        <v>5182.2655769230751</v>
      </c>
      <c r="AM246" s="53">
        <f t="shared" si="628"/>
        <v>6136.3410769230768</v>
      </c>
      <c r="AN246" s="53">
        <f t="shared" si="628"/>
        <v>5841.9326538461528</v>
      </c>
      <c r="AO246" s="53">
        <f t="shared" si="628"/>
        <v>5286.0933461538461</v>
      </c>
      <c r="AP246" s="53">
        <f t="shared" si="628"/>
        <v>5371.0079230769206</v>
      </c>
      <c r="AQ246" s="53">
        <f t="shared" si="628"/>
        <v>5603.6499615384619</v>
      </c>
      <c r="AR246" s="53">
        <f t="shared" si="628"/>
        <v>7941.7654615384627</v>
      </c>
      <c r="AS246" s="53">
        <f t="shared" si="628"/>
        <v>8418.4121538461532</v>
      </c>
      <c r="AT246" s="53">
        <f t="shared" si="628"/>
        <v>9046.47503846154</v>
      </c>
      <c r="AU246" s="53">
        <f t="shared" si="628"/>
        <v>8164.933269230768</v>
      </c>
      <c r="AV246" s="53">
        <f t="shared" si="628"/>
        <v>7211.0707307692292</v>
      </c>
      <c r="AW246" s="115">
        <f t="shared" si="628"/>
        <v>6698.6370769230771</v>
      </c>
      <c r="AX246" s="44"/>
      <c r="AY246" s="43"/>
    </row>
    <row r="247" spans="1:72" ht="17" thickBot="1" x14ac:dyDescent="0.25">
      <c r="A247" s="282"/>
      <c r="B247" s="222" t="s">
        <v>189</v>
      </c>
      <c r="C247" s="137">
        <f>(C229-C233)+(C230-C234)+(C239-C242)+(C240-C244)</f>
        <v>8813.5680000000011</v>
      </c>
      <c r="D247" s="137">
        <f t="shared" ref="D247:AW247" si="629">(D229-D233)+(D230-D234)+(D239-D242)+(D240-D244)</f>
        <v>8582.2880000000005</v>
      </c>
      <c r="E247" s="137">
        <f t="shared" si="629"/>
        <v>7542.2920000000004</v>
      </c>
      <c r="F247" s="137">
        <f t="shared" si="629"/>
        <v>8990.48</v>
      </c>
      <c r="G247" s="137">
        <f t="shared" si="629"/>
        <v>9658.44</v>
      </c>
      <c r="H247" s="137">
        <f t="shared" si="629"/>
        <v>13106.916000000001</v>
      </c>
      <c r="I247" s="137">
        <f t="shared" si="629"/>
        <v>12199.344000000001</v>
      </c>
      <c r="J247" s="137">
        <f t="shared" si="629"/>
        <v>10027.536</v>
      </c>
      <c r="K247" s="137">
        <f t="shared" si="629"/>
        <v>8022.18</v>
      </c>
      <c r="L247" s="137">
        <f t="shared" si="629"/>
        <v>7281.9359999999997</v>
      </c>
      <c r="M247" s="137">
        <f t="shared" si="629"/>
        <v>8744.4480000000003</v>
      </c>
      <c r="N247" s="137">
        <f t="shared" si="629"/>
        <v>9100.6720000000005</v>
      </c>
      <c r="O247" s="137">
        <f t="shared" si="629"/>
        <v>10212.119999999999</v>
      </c>
      <c r="P247" s="137">
        <f t="shared" si="629"/>
        <v>8170.3</v>
      </c>
      <c r="Q247" s="137">
        <f t="shared" si="629"/>
        <v>6321.8799999999992</v>
      </c>
      <c r="R247" s="137">
        <f t="shared" si="629"/>
        <v>8103.652</v>
      </c>
      <c r="S247" s="137">
        <f t="shared" si="629"/>
        <v>9362.5040000000008</v>
      </c>
      <c r="T247" s="137">
        <f t="shared" si="629"/>
        <v>12196.932000000001</v>
      </c>
      <c r="U247" s="137">
        <f t="shared" si="629"/>
        <v>11983.987999999999</v>
      </c>
      <c r="V247" s="137">
        <f t="shared" si="629"/>
        <v>12892.796</v>
      </c>
      <c r="W247" s="137">
        <f t="shared" si="629"/>
        <v>11476.656000000001</v>
      </c>
      <c r="X247" s="137">
        <f t="shared" si="629"/>
        <v>9131.2880000000005</v>
      </c>
      <c r="Y247" s="137">
        <f t="shared" si="629"/>
        <v>9709.9</v>
      </c>
      <c r="Z247" s="137">
        <f t="shared" si="629"/>
        <v>10667.812</v>
      </c>
      <c r="AA247" s="137">
        <f t="shared" si="629"/>
        <v>12056.332</v>
      </c>
      <c r="AB247" s="137">
        <f t="shared" si="629"/>
        <v>10958.204</v>
      </c>
      <c r="AC247" s="137">
        <f t="shared" si="629"/>
        <v>9610.9560000000001</v>
      </c>
      <c r="AD247" s="137">
        <f t="shared" si="629"/>
        <v>11319.380000000001</v>
      </c>
      <c r="AE247" s="137">
        <f t="shared" si="629"/>
        <v>11875.98</v>
      </c>
      <c r="AF247" s="137">
        <f t="shared" si="629"/>
        <v>10778.664500000001</v>
      </c>
      <c r="AG247" s="137">
        <f t="shared" si="629"/>
        <v>2828.9769999999999</v>
      </c>
      <c r="AH247" s="137">
        <f t="shared" si="629"/>
        <v>4495.4065000000001</v>
      </c>
      <c r="AI247" s="137">
        <f t="shared" si="629"/>
        <v>6597.5230000000001</v>
      </c>
      <c r="AJ247" s="137">
        <f t="shared" si="629"/>
        <v>7765.4314999999997</v>
      </c>
      <c r="AK247" s="137">
        <f t="shared" si="629"/>
        <v>9033.4179999999978</v>
      </c>
      <c r="AL247" s="137">
        <f t="shared" si="629"/>
        <v>9624.2074999999986</v>
      </c>
      <c r="AM247" s="137">
        <f t="shared" si="629"/>
        <v>11396.062</v>
      </c>
      <c r="AN247" s="137">
        <f t="shared" si="629"/>
        <v>10849.3035</v>
      </c>
      <c r="AO247" s="137">
        <f t="shared" si="629"/>
        <v>9817.0305000000008</v>
      </c>
      <c r="AP247" s="137">
        <f t="shared" si="629"/>
        <v>9974.7289999999975</v>
      </c>
      <c r="AQ247" s="137">
        <f t="shared" si="629"/>
        <v>10406.7785</v>
      </c>
      <c r="AR247" s="137">
        <f t="shared" si="629"/>
        <v>14748.993000000002</v>
      </c>
      <c r="AS247" s="137">
        <f t="shared" si="629"/>
        <v>15634.194</v>
      </c>
      <c r="AT247" s="137">
        <f t="shared" si="629"/>
        <v>16800.596500000003</v>
      </c>
      <c r="AU247" s="137">
        <f t="shared" si="629"/>
        <v>15163.447499999998</v>
      </c>
      <c r="AV247" s="137">
        <f t="shared" si="629"/>
        <v>13391.988499999999</v>
      </c>
      <c r="AW247" s="138">
        <f t="shared" si="629"/>
        <v>12440.326000000001</v>
      </c>
      <c r="AX247" s="44"/>
      <c r="AY247" s="44"/>
      <c r="AZ247" s="43"/>
    </row>
    <row r="248" spans="1:72" ht="17" thickBot="1" x14ac:dyDescent="0.25">
      <c r="A248" s="228" t="s">
        <v>187</v>
      </c>
      <c r="B248" s="240" t="s">
        <v>70</v>
      </c>
      <c r="C248" s="241">
        <f t="shared" ref="C248:AW248" si="630">C211+C228+C246+C247</f>
        <v>14646.160384615385</v>
      </c>
      <c r="D248" s="241">
        <f t="shared" si="630"/>
        <v>14389.445</v>
      </c>
      <c r="E248" s="241">
        <f t="shared" si="630"/>
        <v>12795.851153846153</v>
      </c>
      <c r="F248" s="241">
        <f t="shared" si="630"/>
        <v>15027.65769230769</v>
      </c>
      <c r="G248" s="241">
        <f t="shared" si="630"/>
        <v>16188.138461538461</v>
      </c>
      <c r="H248" s="241">
        <f t="shared" si="630"/>
        <v>21735.861153846156</v>
      </c>
      <c r="I248" s="241">
        <f t="shared" si="630"/>
        <v>20235.871538461543</v>
      </c>
      <c r="J248" s="241">
        <f t="shared" si="630"/>
        <v>16644.05346153846</v>
      </c>
      <c r="K248" s="241">
        <f t="shared" si="630"/>
        <v>13330.215384615385</v>
      </c>
      <c r="L248" s="241">
        <f t="shared" si="630"/>
        <v>12319.278461538461</v>
      </c>
      <c r="M248" s="241">
        <f t="shared" si="630"/>
        <v>14900.121923076924</v>
      </c>
      <c r="N248" s="241">
        <f t="shared" si="630"/>
        <v>15267.883846153847</v>
      </c>
      <c r="O248" s="241">
        <f t="shared" si="630"/>
        <v>17101.153846153844</v>
      </c>
      <c r="P248" s="241">
        <f t="shared" si="630"/>
        <v>13969.242307692308</v>
      </c>
      <c r="Q248" s="241">
        <f t="shared" si="630"/>
        <v>10967.969230769229</v>
      </c>
      <c r="R248" s="241">
        <f t="shared" si="630"/>
        <v>13741.231923076923</v>
      </c>
      <c r="S248" s="241">
        <f t="shared" si="630"/>
        <v>15835.302307692309</v>
      </c>
      <c r="T248" s="241">
        <f t="shared" si="630"/>
        <v>19933.585769230769</v>
      </c>
      <c r="U248" s="241">
        <f t="shared" si="630"/>
        <v>20122.229615384615</v>
      </c>
      <c r="V248" s="241">
        <f t="shared" si="630"/>
        <v>21702.270769230767</v>
      </c>
      <c r="W248" s="241">
        <f t="shared" si="630"/>
        <v>19338.768846153846</v>
      </c>
      <c r="X248" s="241">
        <f t="shared" si="630"/>
        <v>15887.735384615386</v>
      </c>
      <c r="Y248" s="241">
        <f t="shared" si="630"/>
        <v>17388.657692307694</v>
      </c>
      <c r="Z248" s="241">
        <f t="shared" si="630"/>
        <v>20218.243461538463</v>
      </c>
      <c r="AA248" s="241">
        <f t="shared" si="630"/>
        <v>20947.87807692308</v>
      </c>
      <c r="AB248" s="241">
        <f t="shared" si="630"/>
        <v>19576.000384615385</v>
      </c>
      <c r="AC248" s="241">
        <f t="shared" si="630"/>
        <v>17744.511153846153</v>
      </c>
      <c r="AD248" s="241">
        <f t="shared" si="630"/>
        <v>19735.005769230771</v>
      </c>
      <c r="AE248" s="241">
        <f t="shared" si="630"/>
        <v>20372.26346153846</v>
      </c>
      <c r="AF248" s="241">
        <f t="shared" si="630"/>
        <v>18035.635769230772</v>
      </c>
      <c r="AG248" s="241">
        <f t="shared" si="630"/>
        <v>4807.7973076923072</v>
      </c>
      <c r="AH248" s="241">
        <f t="shared" si="630"/>
        <v>7672.41</v>
      </c>
      <c r="AI248" s="241">
        <f t="shared" si="630"/>
        <v>11285.910384615385</v>
      </c>
      <c r="AJ248" s="241">
        <f t="shared" si="630"/>
        <v>13284.692692307692</v>
      </c>
      <c r="AK248" s="241">
        <f t="shared" si="630"/>
        <v>15515.19115384615</v>
      </c>
      <c r="AL248" s="241">
        <f t="shared" si="630"/>
        <v>16581.248076923075</v>
      </c>
      <c r="AM248" s="241">
        <f t="shared" si="630"/>
        <v>19560.828076923077</v>
      </c>
      <c r="AN248" s="241">
        <f t="shared" si="630"/>
        <v>18580.836153846154</v>
      </c>
      <c r="AO248" s="241">
        <f t="shared" si="630"/>
        <v>16590.898846153847</v>
      </c>
      <c r="AP248" s="241">
        <f t="shared" si="630"/>
        <v>17046.361923076918</v>
      </c>
      <c r="AQ248" s="241">
        <f t="shared" si="630"/>
        <v>17944.578461538462</v>
      </c>
      <c r="AR248" s="241">
        <f t="shared" si="630"/>
        <v>25527.458461538467</v>
      </c>
      <c r="AS248" s="241">
        <f t="shared" si="630"/>
        <v>26847.356153846151</v>
      </c>
      <c r="AT248" s="241">
        <f t="shared" si="630"/>
        <v>28839.746538461543</v>
      </c>
      <c r="AU248" s="241">
        <f t="shared" si="630"/>
        <v>26312.755769230767</v>
      </c>
      <c r="AV248" s="241">
        <f t="shared" si="630"/>
        <v>23764.284230769226</v>
      </c>
      <c r="AW248" s="242">
        <f t="shared" si="630"/>
        <v>22424.188076923077</v>
      </c>
      <c r="AX248" s="126"/>
      <c r="AY248" s="44"/>
    </row>
    <row r="249" spans="1:72" x14ac:dyDescent="0.2">
      <c r="A249" s="54"/>
      <c r="B249" s="47"/>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Y249" s="44"/>
    </row>
    <row r="250" spans="1:72" x14ac:dyDescent="0.2">
      <c r="A250" s="66" t="s">
        <v>186</v>
      </c>
      <c r="B250" s="45"/>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0"/>
    </row>
    <row r="251" spans="1:72" x14ac:dyDescent="0.2">
      <c r="A251" s="54"/>
      <c r="B251" s="47"/>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Y251" s="44"/>
    </row>
    <row r="252" spans="1:72" x14ac:dyDescent="0.2">
      <c r="A252" s="54"/>
      <c r="B252" s="56" t="s">
        <v>140</v>
      </c>
      <c r="C252" s="57">
        <v>43009</v>
      </c>
      <c r="D252" s="57">
        <v>43040</v>
      </c>
      <c r="E252" s="57">
        <v>43070</v>
      </c>
      <c r="F252" s="57">
        <v>43101</v>
      </c>
      <c r="G252" s="57">
        <v>43132</v>
      </c>
      <c r="H252" s="57">
        <v>43160</v>
      </c>
      <c r="I252" s="57">
        <v>43191</v>
      </c>
      <c r="J252" s="57">
        <v>43221</v>
      </c>
      <c r="K252" s="57">
        <v>43252</v>
      </c>
      <c r="L252" s="57">
        <v>43282</v>
      </c>
      <c r="M252" s="57">
        <v>43313</v>
      </c>
      <c r="N252" s="57">
        <v>43344</v>
      </c>
      <c r="O252" s="57">
        <v>43374</v>
      </c>
      <c r="P252" s="57">
        <v>43405</v>
      </c>
      <c r="Q252" s="57">
        <v>43435</v>
      </c>
      <c r="R252" s="57">
        <v>43466</v>
      </c>
      <c r="S252" s="57">
        <v>43497</v>
      </c>
      <c r="T252" s="57">
        <v>43525</v>
      </c>
      <c r="U252" s="57">
        <v>43556</v>
      </c>
      <c r="V252" s="57">
        <v>43586</v>
      </c>
      <c r="W252" s="57">
        <v>43617</v>
      </c>
      <c r="X252" s="57">
        <v>43647</v>
      </c>
      <c r="Y252" s="57">
        <v>43678</v>
      </c>
      <c r="Z252" s="57">
        <v>43709</v>
      </c>
      <c r="AA252" s="57">
        <v>43739</v>
      </c>
      <c r="AB252" s="57">
        <v>43770</v>
      </c>
      <c r="AC252" s="57">
        <v>43800</v>
      </c>
      <c r="AD252" s="57">
        <v>43831</v>
      </c>
      <c r="AE252" s="57">
        <v>43862</v>
      </c>
      <c r="AF252" s="57">
        <v>43891</v>
      </c>
      <c r="AG252" s="57">
        <v>43922</v>
      </c>
      <c r="AH252" s="57">
        <v>43952</v>
      </c>
      <c r="AI252" s="57">
        <v>43983</v>
      </c>
      <c r="AJ252" s="57">
        <v>44013</v>
      </c>
      <c r="AK252" s="57">
        <v>44044</v>
      </c>
      <c r="AL252" s="57">
        <v>44075</v>
      </c>
      <c r="AM252" s="57">
        <v>44105</v>
      </c>
      <c r="AN252" s="57">
        <v>44136</v>
      </c>
      <c r="AO252" s="57">
        <v>44166</v>
      </c>
      <c r="AP252" s="57">
        <v>44197</v>
      </c>
      <c r="AQ252" s="57">
        <v>44228</v>
      </c>
      <c r="AR252" s="57">
        <v>44256</v>
      </c>
      <c r="AS252" s="57">
        <v>44287</v>
      </c>
      <c r="AT252" s="57">
        <v>44317</v>
      </c>
      <c r="AU252" s="57">
        <v>44348</v>
      </c>
      <c r="AV252" s="57">
        <v>44378</v>
      </c>
      <c r="AW252" s="57">
        <v>44409</v>
      </c>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row>
    <row r="253" spans="1:72" x14ac:dyDescent="0.2">
      <c r="A253" s="54"/>
      <c r="B253" s="52" t="s">
        <v>24</v>
      </c>
      <c r="C253" s="34">
        <f t="shared" ref="C253:AW253" si="631">C94</f>
        <v>3291.625</v>
      </c>
      <c r="D253" s="34">
        <f t="shared" si="631"/>
        <v>3802.3442307692308</v>
      </c>
      <c r="E253" s="34">
        <f t="shared" si="631"/>
        <v>3499.8019230769228</v>
      </c>
      <c r="F253" s="34">
        <f t="shared" si="631"/>
        <v>2347.1503205128211</v>
      </c>
      <c r="G253" s="34">
        <f t="shared" si="631"/>
        <v>2294.8426282051282</v>
      </c>
      <c r="H253" s="34">
        <f t="shared" si="631"/>
        <v>3189.2195512820513</v>
      </c>
      <c r="I253" s="34">
        <f t="shared" si="631"/>
        <v>3706.7426282051283</v>
      </c>
      <c r="J253" s="34">
        <f t="shared" si="631"/>
        <v>4479.3772435897436</v>
      </c>
      <c r="K253" s="34">
        <f t="shared" si="631"/>
        <v>4100.2849358974363</v>
      </c>
      <c r="L253" s="34">
        <f t="shared" si="631"/>
        <v>3822.0233974358971</v>
      </c>
      <c r="M253" s="34">
        <f t="shared" si="631"/>
        <v>4413.2118589743586</v>
      </c>
      <c r="N253" s="34">
        <f t="shared" si="631"/>
        <v>4818.7541666666666</v>
      </c>
      <c r="O253" s="34">
        <f t="shared" si="631"/>
        <v>5620.396474358974</v>
      </c>
      <c r="P253" s="34">
        <f t="shared" si="631"/>
        <v>6112.188782051282</v>
      </c>
      <c r="Q253" s="34">
        <f t="shared" si="631"/>
        <v>4517.1618589743593</v>
      </c>
      <c r="R253" s="34">
        <f t="shared" si="631"/>
        <v>4406.9842948717951</v>
      </c>
      <c r="S253" s="34">
        <f t="shared" si="631"/>
        <v>6315.6227564102564</v>
      </c>
      <c r="T253" s="34">
        <f t="shared" si="631"/>
        <v>10265.491987179488</v>
      </c>
      <c r="U253" s="34">
        <f t="shared" si="631"/>
        <v>12378.765064102563</v>
      </c>
      <c r="V253" s="34">
        <f t="shared" si="631"/>
        <v>17523.553525641026</v>
      </c>
      <c r="W253" s="34">
        <f t="shared" si="631"/>
        <v>14250.045833333334</v>
      </c>
      <c r="X253" s="34">
        <f t="shared" si="631"/>
        <v>11221.961217948718</v>
      </c>
      <c r="Y253" s="34">
        <f t="shared" si="631"/>
        <v>7057.0458333333336</v>
      </c>
      <c r="Z253" s="34">
        <f t="shared" si="631"/>
        <v>4791.1573717948722</v>
      </c>
      <c r="AA253" s="34">
        <f t="shared" si="631"/>
        <v>3385.7304487179485</v>
      </c>
      <c r="AB253" s="34">
        <f t="shared" si="631"/>
        <v>2771.9573717948715</v>
      </c>
      <c r="AC253" s="34">
        <f t="shared" si="631"/>
        <v>2516.7727564102561</v>
      </c>
      <c r="AD253" s="34">
        <f t="shared" si="631"/>
        <v>1790.3060897435898</v>
      </c>
      <c r="AE253" s="34">
        <f t="shared" si="631"/>
        <v>1972.3714743589744</v>
      </c>
      <c r="AF253" s="34">
        <f t="shared" si="631"/>
        <v>1666.0560897435898</v>
      </c>
      <c r="AG253" s="34">
        <f t="shared" si="631"/>
        <v>480.28685897435901</v>
      </c>
      <c r="AH253" s="34">
        <f t="shared" si="631"/>
        <v>397.96378205128207</v>
      </c>
      <c r="AI253" s="34">
        <f t="shared" si="631"/>
        <v>429.33685897435896</v>
      </c>
      <c r="AJ253" s="34">
        <f t="shared" si="631"/>
        <v>632.64070512820513</v>
      </c>
      <c r="AK253" s="34">
        <f t="shared" si="631"/>
        <v>918.07916666666665</v>
      </c>
      <c r="AL253" s="34">
        <f t="shared" si="631"/>
        <v>1303.3599358974359</v>
      </c>
      <c r="AM253" s="34">
        <f t="shared" si="631"/>
        <v>1807.833012820513</v>
      </c>
      <c r="AN253" s="34">
        <f t="shared" si="631"/>
        <v>2049.3830128205132</v>
      </c>
      <c r="AO253" s="34">
        <f t="shared" si="631"/>
        <v>2171.1483974358971</v>
      </c>
      <c r="AP253" s="34">
        <f t="shared" si="631"/>
        <v>2147.325480769231</v>
      </c>
      <c r="AQ253" s="34">
        <f t="shared" si="631"/>
        <v>3798.6062499999998</v>
      </c>
      <c r="AR253" s="34">
        <f t="shared" si="631"/>
        <v>6840.6600961538461</v>
      </c>
      <c r="AS253" s="34">
        <f t="shared" si="631"/>
        <v>8067.15625</v>
      </c>
      <c r="AT253" s="34">
        <f t="shared" si="631"/>
        <v>7403.40625</v>
      </c>
      <c r="AU253" s="34">
        <f t="shared" si="631"/>
        <v>8409.8677884615372</v>
      </c>
      <c r="AV253" s="34">
        <f t="shared" si="631"/>
        <v>9956.5408653846152</v>
      </c>
      <c r="AW253" s="34">
        <f t="shared" si="631"/>
        <v>10291.979326923078</v>
      </c>
    </row>
    <row r="254" spans="1:72" x14ac:dyDescent="0.2">
      <c r="A254" s="54"/>
      <c r="B254" s="52" t="s">
        <v>25</v>
      </c>
      <c r="C254" s="34">
        <f t="shared" ref="C254:AW254" si="632">C147</f>
        <v>9662.2144230769245</v>
      </c>
      <c r="D254" s="34">
        <f t="shared" si="632"/>
        <v>11890.425961538462</v>
      </c>
      <c r="E254" s="34">
        <f t="shared" si="632"/>
        <v>14860.541346153846</v>
      </c>
      <c r="F254" s="34">
        <f t="shared" si="632"/>
        <v>10418.882051282051</v>
      </c>
      <c r="G254" s="34">
        <f t="shared" si="632"/>
        <v>10666.320512820512</v>
      </c>
      <c r="H254" s="34">
        <f t="shared" si="632"/>
        <v>13691.174358974358</v>
      </c>
      <c r="I254" s="34">
        <f t="shared" si="632"/>
        <v>14405.966666666667</v>
      </c>
      <c r="J254" s="34">
        <f t="shared" si="632"/>
        <v>16136.397435897436</v>
      </c>
      <c r="K254" s="34">
        <f t="shared" si="632"/>
        <v>12647.151282051282</v>
      </c>
      <c r="L254" s="34">
        <f t="shared" si="632"/>
        <v>10774.632051282051</v>
      </c>
      <c r="M254" s="34">
        <f t="shared" si="632"/>
        <v>12690.778205128207</v>
      </c>
      <c r="N254" s="34">
        <f t="shared" si="632"/>
        <v>14793.828205128204</v>
      </c>
      <c r="O254" s="34">
        <f t="shared" si="632"/>
        <v>20098.758974358974</v>
      </c>
      <c r="P254" s="34">
        <f t="shared" si="632"/>
        <v>21631.724358974363</v>
      </c>
      <c r="Q254" s="34">
        <f t="shared" si="632"/>
        <v>23655.001282051278</v>
      </c>
      <c r="R254" s="34">
        <f t="shared" si="632"/>
        <v>20344.695192307692</v>
      </c>
      <c r="S254" s="34">
        <f t="shared" si="632"/>
        <v>25948.929807692308</v>
      </c>
      <c r="T254" s="34">
        <f t="shared" si="632"/>
        <v>36033.9375</v>
      </c>
      <c r="U254" s="34">
        <f t="shared" si="632"/>
        <v>35928.672115384616</v>
      </c>
      <c r="V254" s="34">
        <f t="shared" si="632"/>
        <v>47963.091346153844</v>
      </c>
      <c r="W254" s="34">
        <f t="shared" si="632"/>
        <v>27613.906730769231</v>
      </c>
      <c r="X254" s="34">
        <f t="shared" si="632"/>
        <v>16388.50673076923</v>
      </c>
      <c r="Y254" s="34">
        <f t="shared" si="632"/>
        <v>10268.225961538461</v>
      </c>
      <c r="Z254" s="34">
        <f t="shared" si="632"/>
        <v>6943.9875000000002</v>
      </c>
      <c r="AA254" s="34">
        <f t="shared" si="632"/>
        <v>7309.5028846153846</v>
      </c>
      <c r="AB254" s="34">
        <f t="shared" si="632"/>
        <v>7627.1759615384608</v>
      </c>
      <c r="AC254" s="34">
        <f t="shared" si="632"/>
        <v>7931.2759615384612</v>
      </c>
      <c r="AD254" s="34">
        <f t="shared" si="632"/>
        <v>5828.6326923076922</v>
      </c>
      <c r="AE254" s="34">
        <f t="shared" si="632"/>
        <v>6178.2711538461544</v>
      </c>
      <c r="AF254" s="34">
        <f t="shared" si="632"/>
        <v>4705.6442307692305</v>
      </c>
      <c r="AG254" s="34">
        <f t="shared" si="632"/>
        <v>790.73269230769233</v>
      </c>
      <c r="AH254" s="34">
        <f t="shared" si="632"/>
        <v>441.32884615384614</v>
      </c>
      <c r="AI254" s="34">
        <f t="shared" si="632"/>
        <v>623.60576923076928</v>
      </c>
      <c r="AJ254" s="34">
        <f t="shared" si="632"/>
        <v>1402.2519230769233</v>
      </c>
      <c r="AK254" s="34">
        <f t="shared" si="632"/>
        <v>2386.3480769230773</v>
      </c>
      <c r="AL254" s="34">
        <f t="shared" si="632"/>
        <v>3384.8903846153848</v>
      </c>
      <c r="AM254" s="34">
        <f t="shared" si="632"/>
        <v>5053.4250000000002</v>
      </c>
      <c r="AN254" s="34">
        <f t="shared" si="632"/>
        <v>5737.3519230769234</v>
      </c>
      <c r="AO254" s="34">
        <f t="shared" si="632"/>
        <v>6786.3249999999998</v>
      </c>
      <c r="AP254" s="34">
        <f t="shared" si="632"/>
        <v>7325.7802884615376</v>
      </c>
      <c r="AQ254" s="34">
        <f t="shared" si="632"/>
        <v>12138.507211538461</v>
      </c>
      <c r="AR254" s="34">
        <f t="shared" si="632"/>
        <v>24222.587980769229</v>
      </c>
      <c r="AS254" s="34">
        <f t="shared" si="632"/>
        <v>20182.822596153848</v>
      </c>
      <c r="AT254" s="34">
        <f t="shared" si="632"/>
        <v>17147.922596153847</v>
      </c>
      <c r="AU254" s="34">
        <f t="shared" si="632"/>
        <v>21196.930288461539</v>
      </c>
      <c r="AV254" s="34">
        <f t="shared" si="632"/>
        <v>28842.71875</v>
      </c>
      <c r="AW254" s="34">
        <f t="shared" si="632"/>
        <v>28543.937980769228</v>
      </c>
    </row>
    <row r="255" spans="1:72" x14ac:dyDescent="0.2">
      <c r="B255" s="52" t="s">
        <v>26</v>
      </c>
      <c r="C255" s="32">
        <f t="shared" ref="C255:AW255" si="633">C200</f>
        <v>4912.0083333333332</v>
      </c>
      <c r="D255" s="32">
        <f t="shared" si="633"/>
        <v>6166.1967948717956</v>
      </c>
      <c r="E255" s="32">
        <f t="shared" si="633"/>
        <v>5926.9814102564105</v>
      </c>
      <c r="F255" s="32">
        <f t="shared" si="633"/>
        <v>5690.6516025641031</v>
      </c>
      <c r="G255" s="32">
        <f t="shared" si="633"/>
        <v>5989.8900641025639</v>
      </c>
      <c r="H255" s="32">
        <f t="shared" si="633"/>
        <v>9878.6823717948701</v>
      </c>
      <c r="I255" s="32">
        <f t="shared" si="633"/>
        <v>10980.243910256409</v>
      </c>
      <c r="J255" s="32">
        <f t="shared" si="633"/>
        <v>12381.478525641025</v>
      </c>
      <c r="K255" s="32">
        <f t="shared" si="633"/>
        <v>10340.601602564104</v>
      </c>
      <c r="L255" s="32">
        <f t="shared" si="633"/>
        <v>9138.4285256410258</v>
      </c>
      <c r="M255" s="32">
        <f t="shared" si="633"/>
        <v>11223.886217948719</v>
      </c>
      <c r="N255" s="32">
        <f t="shared" si="633"/>
        <v>11942.909294871795</v>
      </c>
      <c r="O255" s="32">
        <f t="shared" si="633"/>
        <v>15555.728525641025</v>
      </c>
      <c r="P255" s="32">
        <f t="shared" si="633"/>
        <v>16366.351602564104</v>
      </c>
      <c r="Q255" s="32">
        <f t="shared" si="633"/>
        <v>16245.486217948717</v>
      </c>
      <c r="R255" s="32">
        <f t="shared" si="633"/>
        <v>15225.515705128206</v>
      </c>
      <c r="S255" s="32">
        <f t="shared" si="633"/>
        <v>25039.834935897437</v>
      </c>
      <c r="T255" s="32">
        <f t="shared" si="633"/>
        <v>32272.731089743589</v>
      </c>
      <c r="U255" s="32">
        <f t="shared" si="633"/>
        <v>35261.765705128208</v>
      </c>
      <c r="V255" s="32">
        <f t="shared" si="633"/>
        <v>46712.65801282051</v>
      </c>
      <c r="W255" s="32">
        <f t="shared" si="633"/>
        <v>33970.584935897437</v>
      </c>
      <c r="X255" s="32">
        <f t="shared" si="633"/>
        <v>28222.677243589744</v>
      </c>
      <c r="Y255" s="32">
        <f t="shared" si="633"/>
        <v>18324.265705128208</v>
      </c>
      <c r="Z255" s="32">
        <f t="shared" si="633"/>
        <v>11156.923397435898</v>
      </c>
      <c r="AA255" s="32">
        <f t="shared" si="633"/>
        <v>7524.8464743589757</v>
      </c>
      <c r="AB255" s="32">
        <f t="shared" si="633"/>
        <v>6336.8849358974367</v>
      </c>
      <c r="AC255" s="32">
        <f t="shared" si="633"/>
        <v>5828.0772435897434</v>
      </c>
      <c r="AD255" s="32">
        <f t="shared" si="633"/>
        <v>4667.8246794871793</v>
      </c>
      <c r="AE255" s="32">
        <f t="shared" si="633"/>
        <v>4454.978525641026</v>
      </c>
      <c r="AF255" s="32">
        <f t="shared" si="633"/>
        <v>4047.3285256410259</v>
      </c>
      <c r="AG255" s="32">
        <f t="shared" si="633"/>
        <v>1643.0862179487178</v>
      </c>
      <c r="AH255" s="32">
        <f t="shared" si="633"/>
        <v>1478.4400641025641</v>
      </c>
      <c r="AI255" s="32">
        <f t="shared" si="633"/>
        <v>1653.4208333333331</v>
      </c>
      <c r="AJ255" s="32">
        <f t="shared" si="633"/>
        <v>2105.4516025641024</v>
      </c>
      <c r="AK255" s="32">
        <f t="shared" si="633"/>
        <v>2804.8746794871795</v>
      </c>
      <c r="AL255" s="32">
        <f t="shared" si="633"/>
        <v>3436.2516025641025</v>
      </c>
      <c r="AM255" s="32">
        <f t="shared" si="633"/>
        <v>4810.6323717948726</v>
      </c>
      <c r="AN255" s="32">
        <f t="shared" si="633"/>
        <v>4771.1016025641029</v>
      </c>
      <c r="AO255" s="32">
        <f t="shared" si="633"/>
        <v>5788.3246794871793</v>
      </c>
      <c r="AP255" s="32">
        <f t="shared" si="633"/>
        <v>7618.4274038461535</v>
      </c>
      <c r="AQ255" s="32">
        <f t="shared" si="633"/>
        <v>15481.454326923078</v>
      </c>
      <c r="AR255" s="32">
        <f t="shared" si="633"/>
        <v>34064.381249999999</v>
      </c>
      <c r="AS255" s="32">
        <f t="shared" si="633"/>
        <v>29438.227403846155</v>
      </c>
      <c r="AT255" s="32">
        <f t="shared" si="633"/>
        <v>24120.654326923079</v>
      </c>
      <c r="AU255" s="32">
        <f t="shared" si="633"/>
        <v>27758.631249999999</v>
      </c>
      <c r="AV255" s="32">
        <f t="shared" si="633"/>
        <v>38300.181250000001</v>
      </c>
      <c r="AW255" s="32">
        <f t="shared" si="633"/>
        <v>35437.558173076926</v>
      </c>
    </row>
    <row r="256" spans="1:72" x14ac:dyDescent="0.2">
      <c r="B256" s="27" t="s">
        <v>12</v>
      </c>
      <c r="C256" s="32">
        <f>C248</f>
        <v>14646.160384615385</v>
      </c>
      <c r="D256" s="32">
        <f t="shared" ref="D256:AU256" si="634">D248</f>
        <v>14389.445</v>
      </c>
      <c r="E256" s="32">
        <f t="shared" si="634"/>
        <v>12795.851153846153</v>
      </c>
      <c r="F256" s="32">
        <f t="shared" si="634"/>
        <v>15027.65769230769</v>
      </c>
      <c r="G256" s="32">
        <f t="shared" si="634"/>
        <v>16188.138461538461</v>
      </c>
      <c r="H256" s="32">
        <f t="shared" si="634"/>
        <v>21735.861153846156</v>
      </c>
      <c r="I256" s="32">
        <f t="shared" si="634"/>
        <v>20235.871538461543</v>
      </c>
      <c r="J256" s="32">
        <f t="shared" si="634"/>
        <v>16644.05346153846</v>
      </c>
      <c r="K256" s="32">
        <f t="shared" si="634"/>
        <v>13330.215384615385</v>
      </c>
      <c r="L256" s="32">
        <f t="shared" si="634"/>
        <v>12319.278461538461</v>
      </c>
      <c r="M256" s="32">
        <f t="shared" si="634"/>
        <v>14900.121923076924</v>
      </c>
      <c r="N256" s="32">
        <f t="shared" si="634"/>
        <v>15267.883846153847</v>
      </c>
      <c r="O256" s="32">
        <f t="shared" si="634"/>
        <v>17101.153846153844</v>
      </c>
      <c r="P256" s="32">
        <f t="shared" si="634"/>
        <v>13969.242307692308</v>
      </c>
      <c r="Q256" s="32">
        <f t="shared" si="634"/>
        <v>10967.969230769229</v>
      </c>
      <c r="R256" s="32">
        <f t="shared" si="634"/>
        <v>13741.231923076923</v>
      </c>
      <c r="S256" s="32">
        <f t="shared" si="634"/>
        <v>15835.302307692309</v>
      </c>
      <c r="T256" s="32">
        <f t="shared" si="634"/>
        <v>19933.585769230769</v>
      </c>
      <c r="U256" s="32">
        <f t="shared" si="634"/>
        <v>20122.229615384615</v>
      </c>
      <c r="V256" s="32">
        <f>V248</f>
        <v>21702.270769230767</v>
      </c>
      <c r="W256" s="32">
        <f t="shared" si="634"/>
        <v>19338.768846153846</v>
      </c>
      <c r="X256" s="32">
        <f t="shared" si="634"/>
        <v>15887.735384615386</v>
      </c>
      <c r="Y256" s="32">
        <f t="shared" si="634"/>
        <v>17388.657692307694</v>
      </c>
      <c r="Z256" s="32">
        <f t="shared" si="634"/>
        <v>20218.243461538463</v>
      </c>
      <c r="AA256" s="32">
        <f t="shared" si="634"/>
        <v>20947.87807692308</v>
      </c>
      <c r="AB256" s="32">
        <f t="shared" si="634"/>
        <v>19576.000384615385</v>
      </c>
      <c r="AC256" s="32">
        <f t="shared" si="634"/>
        <v>17744.511153846153</v>
      </c>
      <c r="AD256" s="32">
        <f t="shared" si="634"/>
        <v>19735.005769230771</v>
      </c>
      <c r="AE256" s="32">
        <f t="shared" si="634"/>
        <v>20372.26346153846</v>
      </c>
      <c r="AF256" s="32">
        <f t="shared" si="634"/>
        <v>18035.635769230772</v>
      </c>
      <c r="AG256" s="32">
        <f t="shared" si="634"/>
        <v>4807.7973076923072</v>
      </c>
      <c r="AH256" s="32">
        <f t="shared" si="634"/>
        <v>7672.41</v>
      </c>
      <c r="AI256" s="32">
        <f t="shared" si="634"/>
        <v>11285.910384615385</v>
      </c>
      <c r="AJ256" s="32">
        <f t="shared" si="634"/>
        <v>13284.692692307692</v>
      </c>
      <c r="AK256" s="32">
        <f t="shared" si="634"/>
        <v>15515.19115384615</v>
      </c>
      <c r="AL256" s="32">
        <f t="shared" si="634"/>
        <v>16581.248076923075</v>
      </c>
      <c r="AM256" s="32">
        <f t="shared" si="634"/>
        <v>19560.828076923077</v>
      </c>
      <c r="AN256" s="32">
        <f t="shared" si="634"/>
        <v>18580.836153846154</v>
      </c>
      <c r="AO256" s="32">
        <f t="shared" si="634"/>
        <v>16590.898846153847</v>
      </c>
      <c r="AP256" s="32">
        <f t="shared" si="634"/>
        <v>17046.361923076918</v>
      </c>
      <c r="AQ256" s="32">
        <f t="shared" si="634"/>
        <v>17944.578461538462</v>
      </c>
      <c r="AR256" s="32">
        <f t="shared" si="634"/>
        <v>25527.458461538467</v>
      </c>
      <c r="AS256" s="32">
        <f t="shared" si="634"/>
        <v>26847.356153846151</v>
      </c>
      <c r="AT256" s="32">
        <f t="shared" si="634"/>
        <v>28839.746538461543</v>
      </c>
      <c r="AU256" s="32">
        <f t="shared" si="634"/>
        <v>26312.755769230767</v>
      </c>
      <c r="AV256" s="32">
        <f>AV248</f>
        <v>23764.284230769226</v>
      </c>
      <c r="AW256" s="32">
        <f>AW248</f>
        <v>22424.188076923077</v>
      </c>
      <c r="AX256" s="44"/>
    </row>
    <row r="257" spans="2:49" x14ac:dyDescent="0.2">
      <c r="B257" s="18"/>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W257" s="43"/>
    </row>
    <row r="258" spans="2:49" x14ac:dyDescent="0.2">
      <c r="B258" s="65" t="s">
        <v>141</v>
      </c>
      <c r="C258" s="21">
        <v>43009</v>
      </c>
      <c r="D258" s="21">
        <v>43040</v>
      </c>
      <c r="E258" s="21">
        <v>43070</v>
      </c>
      <c r="F258" s="21">
        <v>43101</v>
      </c>
      <c r="G258" s="21">
        <v>43132</v>
      </c>
      <c r="H258" s="21">
        <v>43160</v>
      </c>
      <c r="I258" s="21">
        <v>43191</v>
      </c>
      <c r="J258" s="21">
        <v>43221</v>
      </c>
      <c r="K258" s="21">
        <v>43252</v>
      </c>
      <c r="L258" s="21">
        <v>43282</v>
      </c>
      <c r="M258" s="21">
        <v>43313</v>
      </c>
      <c r="N258" s="21">
        <v>43344</v>
      </c>
      <c r="O258" s="21">
        <v>43374</v>
      </c>
      <c r="P258" s="21">
        <v>43405</v>
      </c>
      <c r="Q258" s="21">
        <v>43435</v>
      </c>
      <c r="R258" s="21">
        <v>43466</v>
      </c>
      <c r="S258" s="21">
        <v>43497</v>
      </c>
      <c r="T258" s="21">
        <v>43525</v>
      </c>
      <c r="U258" s="21">
        <v>43556</v>
      </c>
      <c r="V258" s="21">
        <v>43586</v>
      </c>
      <c r="W258" s="21">
        <v>43617</v>
      </c>
      <c r="X258" s="21">
        <v>43647</v>
      </c>
      <c r="Y258" s="21">
        <v>43678</v>
      </c>
      <c r="Z258" s="21">
        <v>43709</v>
      </c>
      <c r="AA258" s="21">
        <v>43739</v>
      </c>
      <c r="AB258" s="21">
        <v>43770</v>
      </c>
      <c r="AC258" s="21">
        <v>43800</v>
      </c>
      <c r="AD258" s="21">
        <v>43831</v>
      </c>
      <c r="AE258" s="21">
        <v>43862</v>
      </c>
      <c r="AF258" s="21">
        <v>43891</v>
      </c>
      <c r="AG258" s="21">
        <v>43922</v>
      </c>
      <c r="AH258" s="21">
        <v>43952</v>
      </c>
      <c r="AI258" s="21">
        <v>43983</v>
      </c>
      <c r="AJ258" s="21">
        <v>44013</v>
      </c>
      <c r="AK258" s="21">
        <v>44044</v>
      </c>
      <c r="AL258" s="21">
        <v>44075</v>
      </c>
      <c r="AM258" s="21">
        <v>44105</v>
      </c>
      <c r="AN258" s="21">
        <v>44136</v>
      </c>
      <c r="AO258" s="21">
        <v>44166</v>
      </c>
      <c r="AP258" s="21">
        <v>44197</v>
      </c>
      <c r="AQ258" s="21">
        <v>44228</v>
      </c>
      <c r="AR258" s="21">
        <v>44256</v>
      </c>
      <c r="AS258" s="21">
        <v>44287</v>
      </c>
      <c r="AT258" s="21">
        <v>44317</v>
      </c>
      <c r="AU258" s="21">
        <v>44348</v>
      </c>
      <c r="AV258" s="21">
        <v>44378</v>
      </c>
      <c r="AW258" s="57">
        <v>44409</v>
      </c>
    </row>
    <row r="259" spans="2:49" x14ac:dyDescent="0.2">
      <c r="B259" s="27" t="s">
        <v>24</v>
      </c>
      <c r="C259" s="67">
        <f t="shared" ref="C259:AW259" si="635">C50</f>
        <v>1217</v>
      </c>
      <c r="D259" s="67">
        <f t="shared" si="635"/>
        <v>1593</v>
      </c>
      <c r="E259" s="67">
        <f t="shared" si="635"/>
        <v>1515</v>
      </c>
      <c r="F259" s="67">
        <f t="shared" si="635"/>
        <v>822</v>
      </c>
      <c r="G259" s="67">
        <f t="shared" si="635"/>
        <v>774</v>
      </c>
      <c r="H259" s="67">
        <f t="shared" si="635"/>
        <v>1176</v>
      </c>
      <c r="I259" s="67">
        <f t="shared" si="635"/>
        <v>1505</v>
      </c>
      <c r="J259" s="67">
        <f t="shared" si="635"/>
        <v>1588</v>
      </c>
      <c r="K259" s="67">
        <f t="shared" si="635"/>
        <v>1489</v>
      </c>
      <c r="L259" s="67">
        <f t="shared" si="635"/>
        <v>1559</v>
      </c>
      <c r="M259" s="67">
        <f t="shared" si="635"/>
        <v>1876</v>
      </c>
      <c r="N259" s="67">
        <f t="shared" si="635"/>
        <v>2293</v>
      </c>
      <c r="O259" s="67">
        <f t="shared" si="635"/>
        <v>2795</v>
      </c>
      <c r="P259" s="67">
        <f t="shared" si="635"/>
        <v>2925</v>
      </c>
      <c r="Q259" s="67">
        <f t="shared" si="635"/>
        <v>2078</v>
      </c>
      <c r="R259" s="67">
        <f t="shared" si="635"/>
        <v>2074</v>
      </c>
      <c r="S259" s="67">
        <f t="shared" si="635"/>
        <v>2989</v>
      </c>
      <c r="T259" s="67">
        <f t="shared" si="635"/>
        <v>5567</v>
      </c>
      <c r="U259" s="67">
        <f t="shared" si="635"/>
        <v>7206</v>
      </c>
      <c r="V259" s="67">
        <f t="shared" si="635"/>
        <v>10993</v>
      </c>
      <c r="W259" s="67">
        <f t="shared" si="635"/>
        <v>8818</v>
      </c>
      <c r="X259" s="67">
        <f t="shared" si="635"/>
        <v>6987</v>
      </c>
      <c r="Y259" s="67">
        <f t="shared" si="635"/>
        <v>3863</v>
      </c>
      <c r="Z259" s="67">
        <f t="shared" si="635"/>
        <v>2062</v>
      </c>
      <c r="AA259" s="67">
        <f t="shared" si="635"/>
        <v>1191</v>
      </c>
      <c r="AB259" s="67">
        <f t="shared" si="635"/>
        <v>895</v>
      </c>
      <c r="AC259" s="67">
        <f t="shared" si="635"/>
        <v>688</v>
      </c>
      <c r="AD259" s="67">
        <f t="shared" si="635"/>
        <v>396</v>
      </c>
      <c r="AE259" s="67">
        <f t="shared" si="635"/>
        <v>301</v>
      </c>
      <c r="AF259" s="67">
        <f t="shared" si="635"/>
        <v>295.60000000000002</v>
      </c>
      <c r="AG259" s="67">
        <f t="shared" si="635"/>
        <v>33.799999999999997</v>
      </c>
      <c r="AH259" s="67">
        <f t="shared" si="635"/>
        <v>46.85</v>
      </c>
      <c r="AI259" s="67">
        <f t="shared" si="635"/>
        <v>39.049999999999997</v>
      </c>
      <c r="AJ259" s="67">
        <f t="shared" si="635"/>
        <v>84.5</v>
      </c>
      <c r="AK259" s="67">
        <f t="shared" si="635"/>
        <v>118.05000000000001</v>
      </c>
      <c r="AL259" s="67">
        <f t="shared" si="635"/>
        <v>199.65</v>
      </c>
      <c r="AM259" s="67">
        <f t="shared" si="635"/>
        <v>348.1</v>
      </c>
      <c r="AN259" s="67">
        <f t="shared" si="635"/>
        <v>272.8</v>
      </c>
      <c r="AO259" s="67">
        <f t="shared" si="635"/>
        <v>300.89999999999998</v>
      </c>
      <c r="AP259" s="67">
        <f t="shared" si="635"/>
        <v>375</v>
      </c>
      <c r="AQ259" s="67">
        <f t="shared" si="635"/>
        <v>1490.95</v>
      </c>
      <c r="AR259" s="67">
        <f t="shared" si="635"/>
        <v>3374.6</v>
      </c>
      <c r="AS259" s="67">
        <f t="shared" si="635"/>
        <v>3699.35</v>
      </c>
      <c r="AT259" s="67">
        <f t="shared" si="635"/>
        <v>3140.5</v>
      </c>
      <c r="AU259" s="67">
        <f t="shared" si="635"/>
        <v>3981.15</v>
      </c>
      <c r="AV259" s="67">
        <f t="shared" si="635"/>
        <v>5523.95</v>
      </c>
      <c r="AW259" s="67">
        <f t="shared" si="635"/>
        <v>6059.3</v>
      </c>
    </row>
    <row r="260" spans="2:49" x14ac:dyDescent="0.2">
      <c r="B260" s="27" t="s">
        <v>25</v>
      </c>
      <c r="C260" s="67">
        <f t="shared" ref="C260:AW260" si="636">C103</f>
        <v>3395</v>
      </c>
      <c r="D260" s="67">
        <f t="shared" si="636"/>
        <v>4597</v>
      </c>
      <c r="E260" s="67">
        <f t="shared" si="636"/>
        <v>6467</v>
      </c>
      <c r="F260" s="67">
        <f t="shared" si="636"/>
        <v>3885</v>
      </c>
      <c r="G260" s="67">
        <f t="shared" si="636"/>
        <v>3917</v>
      </c>
      <c r="H260" s="67">
        <f t="shared" si="636"/>
        <v>5694</v>
      </c>
      <c r="I260" s="67">
        <f t="shared" si="636"/>
        <v>5958</v>
      </c>
      <c r="J260" s="67">
        <f t="shared" si="636"/>
        <v>5368</v>
      </c>
      <c r="K260" s="67">
        <f t="shared" si="636"/>
        <v>4821</v>
      </c>
      <c r="L260" s="67">
        <f t="shared" si="636"/>
        <v>4439</v>
      </c>
      <c r="M260" s="67">
        <f t="shared" si="636"/>
        <v>5939</v>
      </c>
      <c r="N260" s="67">
        <f t="shared" si="636"/>
        <v>8106</v>
      </c>
      <c r="O260" s="67">
        <f t="shared" si="636"/>
        <v>11986</v>
      </c>
      <c r="P260" s="67">
        <f t="shared" si="636"/>
        <v>13151</v>
      </c>
      <c r="Q260" s="67">
        <f t="shared" si="636"/>
        <v>15444</v>
      </c>
      <c r="R260" s="67">
        <f t="shared" si="636"/>
        <v>12902</v>
      </c>
      <c r="S260" s="67">
        <f t="shared" si="636"/>
        <v>16451</v>
      </c>
      <c r="T260" s="67">
        <f t="shared" si="636"/>
        <v>24252</v>
      </c>
      <c r="U260" s="67">
        <f t="shared" si="636"/>
        <v>24558</v>
      </c>
      <c r="V260" s="67">
        <f t="shared" si="636"/>
        <v>34352</v>
      </c>
      <c r="W260" s="67">
        <f t="shared" si="636"/>
        <v>18201</v>
      </c>
      <c r="X260" s="67">
        <f t="shared" si="636"/>
        <v>10139</v>
      </c>
      <c r="Y260" s="67">
        <f t="shared" si="636"/>
        <v>5380</v>
      </c>
      <c r="Z260" s="67">
        <f t="shared" si="636"/>
        <v>2869</v>
      </c>
      <c r="AA260" s="67">
        <f t="shared" si="636"/>
        <v>2606</v>
      </c>
      <c r="AB260" s="67">
        <f t="shared" si="636"/>
        <v>2425</v>
      </c>
      <c r="AC260" s="67">
        <f t="shared" si="636"/>
        <v>2066</v>
      </c>
      <c r="AD260" s="67">
        <f t="shared" si="636"/>
        <v>1085</v>
      </c>
      <c r="AE260" s="67">
        <f t="shared" si="636"/>
        <v>917</v>
      </c>
      <c r="AF260" s="67">
        <f t="shared" si="636"/>
        <v>509.2</v>
      </c>
      <c r="AG260" s="67">
        <f t="shared" si="636"/>
        <v>51.35</v>
      </c>
      <c r="AH260" s="67">
        <f t="shared" si="636"/>
        <v>61.800000000000004</v>
      </c>
      <c r="AI260" s="67">
        <f t="shared" si="636"/>
        <v>84.6</v>
      </c>
      <c r="AJ260" s="67">
        <f t="shared" si="636"/>
        <v>150.15</v>
      </c>
      <c r="AK260" s="67">
        <f t="shared" si="636"/>
        <v>315.95000000000005</v>
      </c>
      <c r="AL260" s="67">
        <f t="shared" si="636"/>
        <v>338.65</v>
      </c>
      <c r="AM260" s="67">
        <f t="shared" si="636"/>
        <v>537.5</v>
      </c>
      <c r="AN260" s="67">
        <f t="shared" si="636"/>
        <v>587.70000000000005</v>
      </c>
      <c r="AO260" s="67">
        <f t="shared" si="636"/>
        <v>498.40000000000003</v>
      </c>
      <c r="AP260" s="67">
        <f t="shared" si="636"/>
        <v>698.7</v>
      </c>
      <c r="AQ260" s="67">
        <f t="shared" si="636"/>
        <v>2968.2</v>
      </c>
      <c r="AR260" s="67">
        <f t="shared" si="636"/>
        <v>9341.5</v>
      </c>
      <c r="AS260" s="67">
        <f t="shared" si="636"/>
        <v>6848.45</v>
      </c>
      <c r="AT260" s="67">
        <f t="shared" si="636"/>
        <v>4815.1499999999996</v>
      </c>
      <c r="AU260" s="67">
        <f t="shared" si="636"/>
        <v>7825.8</v>
      </c>
      <c r="AV260" s="67">
        <f t="shared" si="636"/>
        <v>15061.2</v>
      </c>
      <c r="AW260" s="67">
        <f t="shared" si="636"/>
        <v>15509.75</v>
      </c>
    </row>
    <row r="261" spans="2:49" x14ac:dyDescent="0.2">
      <c r="B261" s="27" t="s">
        <v>26</v>
      </c>
      <c r="C261" s="67">
        <f t="shared" ref="C261:AW261" si="637">C156</f>
        <v>1821</v>
      </c>
      <c r="D261" s="67">
        <f t="shared" si="637"/>
        <v>2679</v>
      </c>
      <c r="E261" s="67">
        <f t="shared" si="637"/>
        <v>2721</v>
      </c>
      <c r="F261" s="67">
        <f t="shared" si="637"/>
        <v>2684</v>
      </c>
      <c r="G261" s="67">
        <f t="shared" si="637"/>
        <v>2523</v>
      </c>
      <c r="H261" s="67">
        <f t="shared" si="637"/>
        <v>4609</v>
      </c>
      <c r="I261" s="67">
        <f t="shared" si="637"/>
        <v>5222</v>
      </c>
      <c r="J261" s="67">
        <f t="shared" si="637"/>
        <v>4954</v>
      </c>
      <c r="K261" s="67">
        <f t="shared" si="637"/>
        <v>4356</v>
      </c>
      <c r="L261" s="67">
        <f t="shared" si="637"/>
        <v>4110</v>
      </c>
      <c r="M261" s="67">
        <f t="shared" si="637"/>
        <v>5428</v>
      </c>
      <c r="N261" s="67">
        <f t="shared" si="637"/>
        <v>6659</v>
      </c>
      <c r="O261" s="67">
        <f t="shared" si="637"/>
        <v>8860</v>
      </c>
      <c r="P261" s="67">
        <f t="shared" si="637"/>
        <v>9711</v>
      </c>
      <c r="Q261" s="67">
        <f t="shared" si="637"/>
        <v>10036</v>
      </c>
      <c r="R261" s="67">
        <f t="shared" si="637"/>
        <v>9413</v>
      </c>
      <c r="S261" s="67">
        <f t="shared" si="637"/>
        <v>16513</v>
      </c>
      <c r="T261" s="67">
        <f t="shared" si="637"/>
        <v>21632</v>
      </c>
      <c r="U261" s="67">
        <f t="shared" si="637"/>
        <v>23608</v>
      </c>
      <c r="V261" s="67">
        <f t="shared" si="637"/>
        <v>33468</v>
      </c>
      <c r="W261" s="67">
        <f t="shared" si="637"/>
        <v>22992</v>
      </c>
      <c r="X261" s="67">
        <f t="shared" si="637"/>
        <v>19426</v>
      </c>
      <c r="Y261" s="67">
        <f t="shared" si="637"/>
        <v>11434</v>
      </c>
      <c r="Z261" s="67">
        <f t="shared" si="637"/>
        <v>6135</v>
      </c>
      <c r="AA261" s="67">
        <f t="shared" si="637"/>
        <v>2972</v>
      </c>
      <c r="AB261" s="67">
        <f t="shared" si="637"/>
        <v>2038</v>
      </c>
      <c r="AC261" s="67">
        <f t="shared" si="637"/>
        <v>1626</v>
      </c>
      <c r="AD261" s="67">
        <f t="shared" si="637"/>
        <v>806</v>
      </c>
      <c r="AE261" s="67">
        <f t="shared" si="637"/>
        <v>725</v>
      </c>
      <c r="AF261" s="67">
        <f t="shared" si="637"/>
        <v>729.2</v>
      </c>
      <c r="AG261" s="67">
        <f t="shared" si="637"/>
        <v>122.7</v>
      </c>
      <c r="AH261" s="67">
        <f t="shared" si="637"/>
        <v>143.25</v>
      </c>
      <c r="AI261" s="67">
        <f t="shared" si="637"/>
        <v>214.75</v>
      </c>
      <c r="AJ261" s="67">
        <f t="shared" si="637"/>
        <v>247.60000000000002</v>
      </c>
      <c r="AK261" s="67">
        <f t="shared" si="637"/>
        <v>391.6</v>
      </c>
      <c r="AL261" s="67">
        <f t="shared" si="637"/>
        <v>354.6</v>
      </c>
      <c r="AM261" s="67">
        <f t="shared" si="637"/>
        <v>740.5</v>
      </c>
      <c r="AN261" s="67">
        <f t="shared" si="637"/>
        <v>613.35</v>
      </c>
      <c r="AO261" s="67">
        <f t="shared" si="637"/>
        <v>819.7</v>
      </c>
      <c r="AP261" s="67">
        <f t="shared" si="637"/>
        <v>1454.5500000000002</v>
      </c>
      <c r="AQ261" s="67">
        <f t="shared" si="637"/>
        <v>7548.15</v>
      </c>
      <c r="AR261" s="67">
        <f t="shared" si="637"/>
        <v>21387.15</v>
      </c>
      <c r="AS261" s="67">
        <f t="shared" si="637"/>
        <v>16644.599999999999</v>
      </c>
      <c r="AT261" s="67">
        <f t="shared" si="637"/>
        <v>12179.9</v>
      </c>
      <c r="AU261" s="67">
        <f t="shared" si="637"/>
        <v>15580.85</v>
      </c>
      <c r="AV261" s="67">
        <f t="shared" si="637"/>
        <v>24723.25</v>
      </c>
      <c r="AW261" s="67">
        <f t="shared" si="637"/>
        <v>23595.15</v>
      </c>
    </row>
    <row r="262" spans="2:49" x14ac:dyDescent="0.2">
      <c r="B262" s="27" t="s">
        <v>12</v>
      </c>
      <c r="C262" s="67">
        <f t="shared" ref="C262:AW262" si="638">C211</f>
        <v>541.79999999999995</v>
      </c>
      <c r="D262" s="67">
        <f t="shared" si="638"/>
        <v>655</v>
      </c>
      <c r="E262" s="67">
        <f t="shared" si="638"/>
        <v>755.9</v>
      </c>
      <c r="F262" s="67">
        <f t="shared" si="638"/>
        <v>671.59999999999991</v>
      </c>
      <c r="G262" s="67">
        <f t="shared" si="638"/>
        <v>798</v>
      </c>
      <c r="H262" s="67">
        <f t="shared" si="638"/>
        <v>897.4</v>
      </c>
      <c r="I262" s="67">
        <f t="shared" si="638"/>
        <v>873.1</v>
      </c>
      <c r="J262" s="67">
        <f t="shared" si="638"/>
        <v>701.3</v>
      </c>
      <c r="K262" s="67">
        <f t="shared" si="638"/>
        <v>559.20000000000005</v>
      </c>
      <c r="L262" s="67">
        <f t="shared" si="638"/>
        <v>670.9</v>
      </c>
      <c r="M262" s="67">
        <f t="shared" si="638"/>
        <v>842.69999999999993</v>
      </c>
      <c r="N262" s="67">
        <f t="shared" si="638"/>
        <v>717.4</v>
      </c>
      <c r="O262" s="67">
        <f t="shared" si="638"/>
        <v>837.6</v>
      </c>
      <c r="P262" s="67">
        <f t="shared" si="638"/>
        <v>913.4</v>
      </c>
      <c r="Q262" s="67">
        <f t="shared" si="638"/>
        <v>853.6</v>
      </c>
      <c r="R262" s="67">
        <f t="shared" si="638"/>
        <v>766</v>
      </c>
      <c r="S262" s="67">
        <f t="shared" si="638"/>
        <v>851.5</v>
      </c>
      <c r="T262" s="67">
        <f t="shared" si="638"/>
        <v>468</v>
      </c>
      <c r="U262" s="67">
        <f t="shared" si="638"/>
        <v>1069.9000000000001</v>
      </c>
      <c r="V262" s="67">
        <f t="shared" si="638"/>
        <v>1211.1999999999998</v>
      </c>
      <c r="W262" s="67">
        <f t="shared" si="638"/>
        <v>1147.6999999999998</v>
      </c>
      <c r="X262" s="67">
        <f t="shared" si="638"/>
        <v>1326.3</v>
      </c>
      <c r="Y262" s="67">
        <f t="shared" si="638"/>
        <v>1845</v>
      </c>
      <c r="Z262" s="67">
        <f t="shared" si="638"/>
        <v>3179.2</v>
      </c>
      <c r="AA262" s="67">
        <f t="shared" si="638"/>
        <v>1795.1</v>
      </c>
      <c r="AB262" s="67">
        <f t="shared" si="638"/>
        <v>2075.6</v>
      </c>
      <c r="AC262" s="67">
        <f t="shared" si="638"/>
        <v>2266.1</v>
      </c>
      <c r="AD262" s="67">
        <f t="shared" si="638"/>
        <v>1640.1999999999998</v>
      </c>
      <c r="AE262" s="67">
        <f t="shared" si="638"/>
        <v>1376.8</v>
      </c>
      <c r="AF262" s="67">
        <f t="shared" si="638"/>
        <v>785.55</v>
      </c>
      <c r="AG262" s="67">
        <f t="shared" si="638"/>
        <v>185.40000000000003</v>
      </c>
      <c r="AH262" s="67">
        <f t="shared" si="638"/>
        <v>318.7</v>
      </c>
      <c r="AI262" s="67">
        <f t="shared" si="638"/>
        <v>467.79999999999995</v>
      </c>
      <c r="AJ262" s="67">
        <f t="shared" si="638"/>
        <v>492.95</v>
      </c>
      <c r="AK262" s="67">
        <f t="shared" si="638"/>
        <v>648</v>
      </c>
      <c r="AL262" s="67">
        <f t="shared" si="638"/>
        <v>726.25000000000011</v>
      </c>
      <c r="AM262" s="67">
        <f t="shared" si="638"/>
        <v>788.9</v>
      </c>
      <c r="AN262" s="67">
        <f t="shared" si="638"/>
        <v>813.65000000000009</v>
      </c>
      <c r="AO262" s="67">
        <f t="shared" si="638"/>
        <v>508.25</v>
      </c>
      <c r="AP262" s="67">
        <f t="shared" si="638"/>
        <v>654.59999999999991</v>
      </c>
      <c r="AQ262" s="67">
        <f t="shared" si="638"/>
        <v>890.55</v>
      </c>
      <c r="AR262" s="67">
        <f t="shared" si="638"/>
        <v>1501.35</v>
      </c>
      <c r="AS262" s="67">
        <f t="shared" si="638"/>
        <v>1467.0500000000002</v>
      </c>
      <c r="AT262" s="67">
        <f t="shared" si="638"/>
        <v>1604.05</v>
      </c>
      <c r="AU262" s="67">
        <f t="shared" si="638"/>
        <v>1752.7</v>
      </c>
      <c r="AV262" s="67">
        <f t="shared" si="638"/>
        <v>2045.5</v>
      </c>
      <c r="AW262" s="67">
        <f t="shared" si="638"/>
        <v>2180.65</v>
      </c>
    </row>
    <row r="263" spans="2:49" x14ac:dyDescent="0.2">
      <c r="B263" s="18"/>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W263" s="43"/>
    </row>
    <row r="264" spans="2:49" x14ac:dyDescent="0.2">
      <c r="B264" s="66" t="s">
        <v>142</v>
      </c>
      <c r="C264" s="21">
        <v>43009</v>
      </c>
      <c r="D264" s="21">
        <v>43040</v>
      </c>
      <c r="E264" s="21">
        <v>43070</v>
      </c>
      <c r="F264" s="21">
        <v>43101</v>
      </c>
      <c r="G264" s="21">
        <v>43132</v>
      </c>
      <c r="H264" s="21">
        <v>43160</v>
      </c>
      <c r="I264" s="21">
        <v>43191</v>
      </c>
      <c r="J264" s="21">
        <v>43221</v>
      </c>
      <c r="K264" s="21">
        <v>43252</v>
      </c>
      <c r="L264" s="21">
        <v>43282</v>
      </c>
      <c r="M264" s="21">
        <v>43313</v>
      </c>
      <c r="N264" s="21">
        <v>43344</v>
      </c>
      <c r="O264" s="21">
        <v>43374</v>
      </c>
      <c r="P264" s="21">
        <v>43405</v>
      </c>
      <c r="Q264" s="21">
        <v>43435</v>
      </c>
      <c r="R264" s="21">
        <v>43466</v>
      </c>
      <c r="S264" s="21">
        <v>43497</v>
      </c>
      <c r="T264" s="21">
        <v>43525</v>
      </c>
      <c r="U264" s="21">
        <v>43556</v>
      </c>
      <c r="V264" s="21">
        <v>43586</v>
      </c>
      <c r="W264" s="21">
        <v>43617</v>
      </c>
      <c r="X264" s="21">
        <v>43647</v>
      </c>
      <c r="Y264" s="21">
        <v>43678</v>
      </c>
      <c r="Z264" s="21">
        <v>43709</v>
      </c>
      <c r="AA264" s="21">
        <v>43739</v>
      </c>
      <c r="AB264" s="21">
        <v>43770</v>
      </c>
      <c r="AC264" s="21">
        <v>43800</v>
      </c>
      <c r="AD264" s="21">
        <v>43831</v>
      </c>
      <c r="AE264" s="21">
        <v>43862</v>
      </c>
      <c r="AF264" s="21">
        <v>43891</v>
      </c>
      <c r="AG264" s="21">
        <v>43922</v>
      </c>
      <c r="AH264" s="21">
        <v>43952</v>
      </c>
      <c r="AI264" s="21">
        <v>43983</v>
      </c>
      <c r="AJ264" s="21">
        <v>44013</v>
      </c>
      <c r="AK264" s="21">
        <v>44044</v>
      </c>
      <c r="AL264" s="21">
        <v>44075</v>
      </c>
      <c r="AM264" s="21">
        <v>44105</v>
      </c>
      <c r="AN264" s="21">
        <v>44136</v>
      </c>
      <c r="AO264" s="21">
        <v>44166</v>
      </c>
      <c r="AP264" s="21">
        <v>44197</v>
      </c>
      <c r="AQ264" s="21">
        <v>44228</v>
      </c>
      <c r="AR264" s="21">
        <v>44256</v>
      </c>
      <c r="AS264" s="21">
        <v>44287</v>
      </c>
      <c r="AT264" s="21">
        <v>44317</v>
      </c>
      <c r="AU264" s="21">
        <v>44348</v>
      </c>
      <c r="AV264" s="21">
        <v>44378</v>
      </c>
      <c r="AW264" s="57">
        <v>44409</v>
      </c>
    </row>
    <row r="265" spans="2:49" x14ac:dyDescent="0.2">
      <c r="B265" s="27" t="s">
        <v>24</v>
      </c>
      <c r="C265" s="67">
        <f t="shared" ref="C265:AV265" si="639">C57</f>
        <v>392</v>
      </c>
      <c r="D265" s="67">
        <f t="shared" si="639"/>
        <v>455</v>
      </c>
      <c r="E265" s="67">
        <f t="shared" si="639"/>
        <v>404</v>
      </c>
      <c r="F265" s="67">
        <f t="shared" si="639"/>
        <v>253</v>
      </c>
      <c r="G265" s="67">
        <f t="shared" si="639"/>
        <v>264</v>
      </c>
      <c r="H265" s="67">
        <f t="shared" si="639"/>
        <v>420</v>
      </c>
      <c r="I265" s="67">
        <f t="shared" si="639"/>
        <v>497</v>
      </c>
      <c r="J265" s="67">
        <f t="shared" si="639"/>
        <v>717</v>
      </c>
      <c r="K265" s="67">
        <f t="shared" si="639"/>
        <v>624</v>
      </c>
      <c r="L265" s="67">
        <f t="shared" si="639"/>
        <v>512</v>
      </c>
      <c r="M265" s="67">
        <f t="shared" si="639"/>
        <v>642</v>
      </c>
      <c r="N265" s="67">
        <f t="shared" si="639"/>
        <v>602</v>
      </c>
      <c r="O265" s="67">
        <f t="shared" si="639"/>
        <v>651</v>
      </c>
      <c r="P265" s="67">
        <f t="shared" si="639"/>
        <v>671</v>
      </c>
      <c r="Q265" s="67">
        <f t="shared" si="639"/>
        <v>442</v>
      </c>
      <c r="R265" s="67">
        <f t="shared" si="639"/>
        <v>574</v>
      </c>
      <c r="S265" s="67">
        <f t="shared" si="639"/>
        <v>847</v>
      </c>
      <c r="T265" s="67">
        <f t="shared" si="639"/>
        <v>1385</v>
      </c>
      <c r="U265" s="67">
        <f t="shared" si="639"/>
        <v>1643</v>
      </c>
      <c r="V265" s="67">
        <f t="shared" si="639"/>
        <v>2167</v>
      </c>
      <c r="W265" s="67">
        <f t="shared" si="639"/>
        <v>1554</v>
      </c>
      <c r="X265" s="67">
        <f t="shared" si="639"/>
        <v>1162</v>
      </c>
      <c r="Y265" s="67">
        <f t="shared" si="639"/>
        <v>638</v>
      </c>
      <c r="Z265" s="67">
        <f t="shared" si="639"/>
        <v>427</v>
      </c>
      <c r="AA265" s="67">
        <f t="shared" si="639"/>
        <v>369</v>
      </c>
      <c r="AB265" s="67">
        <f t="shared" si="639"/>
        <v>329</v>
      </c>
      <c r="AC265" s="67">
        <f t="shared" si="639"/>
        <v>306</v>
      </c>
      <c r="AD265" s="67">
        <f t="shared" si="639"/>
        <v>249</v>
      </c>
      <c r="AE265" s="67">
        <f t="shared" si="639"/>
        <v>313</v>
      </c>
      <c r="AF265" s="67">
        <f t="shared" si="639"/>
        <v>254</v>
      </c>
      <c r="AG265" s="67">
        <f t="shared" si="639"/>
        <v>12.4</v>
      </c>
      <c r="AH265" s="67">
        <f t="shared" si="639"/>
        <v>4.6000000000000005</v>
      </c>
      <c r="AI265" s="67">
        <f t="shared" si="639"/>
        <v>21.2</v>
      </c>
      <c r="AJ265" s="67">
        <f t="shared" si="639"/>
        <v>46</v>
      </c>
      <c r="AK265" s="67">
        <f t="shared" si="639"/>
        <v>100.2</v>
      </c>
      <c r="AL265" s="67">
        <f t="shared" si="639"/>
        <v>182</v>
      </c>
      <c r="AM265" s="67">
        <f t="shared" si="639"/>
        <v>267.39999999999998</v>
      </c>
      <c r="AN265" s="67">
        <f t="shared" si="639"/>
        <v>310.60000000000002</v>
      </c>
      <c r="AO265" s="67">
        <f t="shared" si="639"/>
        <v>356</v>
      </c>
      <c r="AP265" s="67">
        <f t="shared" si="639"/>
        <v>391</v>
      </c>
      <c r="AQ265" s="67">
        <f t="shared" si="639"/>
        <v>770</v>
      </c>
      <c r="AR265" s="67">
        <f t="shared" si="639"/>
        <v>1580</v>
      </c>
      <c r="AS265" s="67">
        <f t="shared" si="639"/>
        <v>2093.4</v>
      </c>
      <c r="AT265" s="67">
        <f t="shared" si="639"/>
        <v>1670</v>
      </c>
      <c r="AU265" s="67">
        <f t="shared" si="639"/>
        <v>1846</v>
      </c>
      <c r="AV265" s="67">
        <f t="shared" si="639"/>
        <v>2114</v>
      </c>
      <c r="AW265" s="67">
        <f>AW57</f>
        <v>2115.4</v>
      </c>
    </row>
    <row r="266" spans="2:49" x14ac:dyDescent="0.2">
      <c r="B266" s="27" t="s">
        <v>25</v>
      </c>
      <c r="C266" s="67">
        <f t="shared" ref="C266:AW266" si="640">C110</f>
        <v>1683</v>
      </c>
      <c r="D266" s="67">
        <f t="shared" si="640"/>
        <v>2315</v>
      </c>
      <c r="E266" s="67">
        <f t="shared" si="640"/>
        <v>2881</v>
      </c>
      <c r="F266" s="67">
        <f t="shared" si="640"/>
        <v>1963</v>
      </c>
      <c r="G266" s="67">
        <f t="shared" si="640"/>
        <v>1782</v>
      </c>
      <c r="H266" s="67">
        <f t="shared" si="640"/>
        <v>2217</v>
      </c>
      <c r="I266" s="67">
        <f t="shared" si="640"/>
        <v>2328</v>
      </c>
      <c r="J266" s="67">
        <f t="shared" si="640"/>
        <v>3333</v>
      </c>
      <c r="K266" s="67">
        <f t="shared" si="640"/>
        <v>2383</v>
      </c>
      <c r="L266" s="67">
        <f t="shared" si="640"/>
        <v>1735</v>
      </c>
      <c r="M266" s="67">
        <f t="shared" si="640"/>
        <v>1646</v>
      </c>
      <c r="N266" s="67">
        <f t="shared" si="640"/>
        <v>1752</v>
      </c>
      <c r="O266" s="67">
        <f t="shared" si="640"/>
        <v>2237</v>
      </c>
      <c r="P266" s="67">
        <f t="shared" si="640"/>
        <v>2556</v>
      </c>
      <c r="Q266" s="67">
        <f t="shared" si="640"/>
        <v>2581</v>
      </c>
      <c r="R266" s="67">
        <f t="shared" si="640"/>
        <v>2502</v>
      </c>
      <c r="S266" s="67">
        <f t="shared" si="640"/>
        <v>3128</v>
      </c>
      <c r="T266" s="67">
        <f t="shared" si="640"/>
        <v>3873</v>
      </c>
      <c r="U266" s="67">
        <f t="shared" si="640"/>
        <v>3652</v>
      </c>
      <c r="V266" s="67">
        <f t="shared" si="640"/>
        <v>4670</v>
      </c>
      <c r="W266" s="67">
        <f t="shared" si="640"/>
        <v>2573</v>
      </c>
      <c r="X266" s="67">
        <f t="shared" si="640"/>
        <v>1551</v>
      </c>
      <c r="Y266" s="67">
        <f t="shared" si="640"/>
        <v>928</v>
      </c>
      <c r="Z266" s="67">
        <f t="shared" si="640"/>
        <v>745</v>
      </c>
      <c r="AA266" s="67">
        <f t="shared" si="640"/>
        <v>877</v>
      </c>
      <c r="AB266" s="67">
        <f t="shared" si="640"/>
        <v>1295</v>
      </c>
      <c r="AC266" s="67">
        <f t="shared" si="640"/>
        <v>1240</v>
      </c>
      <c r="AD266" s="67">
        <f t="shared" si="640"/>
        <v>976</v>
      </c>
      <c r="AE266" s="67">
        <f t="shared" si="640"/>
        <v>1113</v>
      </c>
      <c r="AF266" s="67">
        <f t="shared" si="640"/>
        <v>912.6</v>
      </c>
      <c r="AG266" s="67">
        <f t="shared" si="640"/>
        <v>46.6</v>
      </c>
      <c r="AH266" s="67">
        <f t="shared" si="640"/>
        <v>18.8</v>
      </c>
      <c r="AI266" s="67">
        <f t="shared" si="640"/>
        <v>43.6</v>
      </c>
      <c r="AJ266" s="67">
        <f t="shared" si="640"/>
        <v>159.20000000000002</v>
      </c>
      <c r="AK266" s="67">
        <f t="shared" si="640"/>
        <v>327.39999999999998</v>
      </c>
      <c r="AL266" s="67">
        <f t="shared" si="640"/>
        <v>666.6</v>
      </c>
      <c r="AM266" s="67">
        <f t="shared" si="640"/>
        <v>808</v>
      </c>
      <c r="AN266" s="67">
        <f t="shared" si="640"/>
        <v>1171.5999999999999</v>
      </c>
      <c r="AO266" s="67">
        <f t="shared" si="640"/>
        <v>1664</v>
      </c>
      <c r="AP266" s="67">
        <f t="shared" si="640"/>
        <v>2074</v>
      </c>
      <c r="AQ266" s="67">
        <f t="shared" si="640"/>
        <v>3911.4</v>
      </c>
      <c r="AR266" s="67">
        <f t="shared" si="640"/>
        <v>8375</v>
      </c>
      <c r="AS266" s="67">
        <f t="shared" si="640"/>
        <v>6628</v>
      </c>
      <c r="AT266" s="67">
        <f t="shared" si="640"/>
        <v>5255</v>
      </c>
      <c r="AU266" s="67">
        <f t="shared" si="640"/>
        <v>6181</v>
      </c>
      <c r="AV266" s="67">
        <f t="shared" si="640"/>
        <v>8015</v>
      </c>
      <c r="AW266" s="67">
        <f t="shared" si="640"/>
        <v>8279.6</v>
      </c>
    </row>
    <row r="267" spans="2:49" x14ac:dyDescent="0.2">
      <c r="B267" s="27" t="s">
        <v>26</v>
      </c>
      <c r="C267" s="67">
        <f t="shared" ref="C267:AW267" si="641">C163</f>
        <v>589</v>
      </c>
      <c r="D267" s="67">
        <f t="shared" si="641"/>
        <v>752</v>
      </c>
      <c r="E267" s="67">
        <f t="shared" si="641"/>
        <v>720</v>
      </c>
      <c r="F267" s="67">
        <f t="shared" si="641"/>
        <v>628</v>
      </c>
      <c r="G267" s="67">
        <f t="shared" si="641"/>
        <v>647</v>
      </c>
      <c r="H267" s="67">
        <f t="shared" si="641"/>
        <v>1184</v>
      </c>
      <c r="I267" s="67">
        <f t="shared" si="641"/>
        <v>1232</v>
      </c>
      <c r="J267" s="67">
        <f t="shared" si="641"/>
        <v>1952</v>
      </c>
      <c r="K267" s="67">
        <f t="shared" si="641"/>
        <v>1558</v>
      </c>
      <c r="L267" s="67">
        <f t="shared" si="641"/>
        <v>996</v>
      </c>
      <c r="M267" s="67">
        <f t="shared" si="641"/>
        <v>1190</v>
      </c>
      <c r="N267" s="67">
        <f t="shared" si="641"/>
        <v>1120</v>
      </c>
      <c r="O267" s="67">
        <f t="shared" si="641"/>
        <v>1287</v>
      </c>
      <c r="P267" s="67">
        <f t="shared" si="641"/>
        <v>1343</v>
      </c>
      <c r="Q267" s="67">
        <f t="shared" si="641"/>
        <v>1151</v>
      </c>
      <c r="R267" s="67">
        <f t="shared" si="641"/>
        <v>1295</v>
      </c>
      <c r="S267" s="67">
        <f t="shared" si="641"/>
        <v>1931</v>
      </c>
      <c r="T267" s="67">
        <f t="shared" si="641"/>
        <v>2506</v>
      </c>
      <c r="U267" s="67">
        <f t="shared" si="641"/>
        <v>2473</v>
      </c>
      <c r="V267" s="67">
        <f t="shared" si="641"/>
        <v>3253</v>
      </c>
      <c r="W267" s="67">
        <f t="shared" si="641"/>
        <v>2132</v>
      </c>
      <c r="X267" s="67">
        <f t="shared" si="641"/>
        <v>1788</v>
      </c>
      <c r="Y267" s="67">
        <f t="shared" si="641"/>
        <v>1047</v>
      </c>
      <c r="Z267" s="67">
        <f t="shared" si="641"/>
        <v>723</v>
      </c>
      <c r="AA267" s="67">
        <f t="shared" si="641"/>
        <v>599</v>
      </c>
      <c r="AB267" s="67">
        <f t="shared" si="641"/>
        <v>614</v>
      </c>
      <c r="AC267" s="67">
        <f t="shared" si="641"/>
        <v>529</v>
      </c>
      <c r="AD267" s="67">
        <f t="shared" si="641"/>
        <v>381</v>
      </c>
      <c r="AE267" s="67">
        <f t="shared" si="641"/>
        <v>487</v>
      </c>
      <c r="AF267" s="67">
        <f t="shared" si="641"/>
        <v>480.6</v>
      </c>
      <c r="AG267" s="67">
        <f t="shared" si="641"/>
        <v>25.6</v>
      </c>
      <c r="AH267" s="67">
        <f t="shared" si="641"/>
        <v>24.8</v>
      </c>
      <c r="AI267" s="67">
        <f t="shared" si="641"/>
        <v>83.2</v>
      </c>
      <c r="AJ267" s="67">
        <f t="shared" si="641"/>
        <v>182</v>
      </c>
      <c r="AK267" s="67">
        <f t="shared" si="641"/>
        <v>250</v>
      </c>
      <c r="AL267" s="67">
        <f t="shared" si="641"/>
        <v>474.2</v>
      </c>
      <c r="AM267" s="67">
        <f t="shared" si="641"/>
        <v>635.4</v>
      </c>
      <c r="AN267" s="67">
        <f t="shared" si="641"/>
        <v>650.20000000000005</v>
      </c>
      <c r="AO267" s="67">
        <f t="shared" si="641"/>
        <v>946</v>
      </c>
      <c r="AP267" s="67">
        <f t="shared" si="641"/>
        <v>1149</v>
      </c>
      <c r="AQ267" s="67">
        <f t="shared" si="641"/>
        <v>2561.4</v>
      </c>
      <c r="AR267" s="67">
        <f t="shared" si="641"/>
        <v>5947</v>
      </c>
      <c r="AS267" s="67">
        <f t="shared" si="641"/>
        <v>5209</v>
      </c>
      <c r="AT267" s="67">
        <f t="shared" si="641"/>
        <v>3821</v>
      </c>
      <c r="AU267" s="67">
        <f t="shared" si="641"/>
        <v>4205</v>
      </c>
      <c r="AV267" s="67">
        <f t="shared" si="641"/>
        <v>5625</v>
      </c>
      <c r="AW267" s="67">
        <f t="shared" si="641"/>
        <v>5346.8</v>
      </c>
    </row>
    <row r="268" spans="2:49" x14ac:dyDescent="0.2">
      <c r="B268" s="67" t="s">
        <v>12</v>
      </c>
      <c r="C268" s="67">
        <f>C228</f>
        <v>545.02500000000009</v>
      </c>
      <c r="D268" s="67">
        <f>D228</f>
        <v>530.92499999999995</v>
      </c>
      <c r="E268" s="67">
        <f t="shared" ref="E268:AW268" si="642">E228</f>
        <v>436.42500000000001</v>
      </c>
      <c r="F268" s="67">
        <f t="shared" si="642"/>
        <v>524.54999999999995</v>
      </c>
      <c r="G268" s="67">
        <f t="shared" si="642"/>
        <v>531</v>
      </c>
      <c r="H268" s="67">
        <f t="shared" si="642"/>
        <v>673.97500000000002</v>
      </c>
      <c r="I268" s="67">
        <f t="shared" si="642"/>
        <v>594.54999999999995</v>
      </c>
      <c r="J268" s="67">
        <f t="shared" si="642"/>
        <v>515.77500000000009</v>
      </c>
      <c r="K268" s="67">
        <f t="shared" si="642"/>
        <v>429.2</v>
      </c>
      <c r="L268" s="67">
        <f t="shared" si="642"/>
        <v>445.40000000000003</v>
      </c>
      <c r="M268" s="67">
        <f t="shared" si="642"/>
        <v>604.42499999999995</v>
      </c>
      <c r="N268" s="67">
        <f t="shared" si="642"/>
        <v>549.45000000000005</v>
      </c>
      <c r="O268" s="67">
        <f t="shared" si="642"/>
        <v>552.6</v>
      </c>
      <c r="P268" s="67">
        <f t="shared" si="642"/>
        <v>486.15000000000003</v>
      </c>
      <c r="Q268" s="67">
        <f t="shared" si="642"/>
        <v>388.4</v>
      </c>
      <c r="R268" s="67">
        <f t="shared" si="642"/>
        <v>508.07499999999999</v>
      </c>
      <c r="S268" s="67">
        <f t="shared" si="642"/>
        <v>579.95000000000005</v>
      </c>
      <c r="T268" s="67">
        <f t="shared" si="642"/>
        <v>701.07500000000005</v>
      </c>
      <c r="U268" s="67">
        <f t="shared" si="642"/>
        <v>615.42499999999995</v>
      </c>
      <c r="V268" s="67">
        <f t="shared" si="642"/>
        <v>656</v>
      </c>
      <c r="W268" s="67">
        <f t="shared" si="642"/>
        <v>534.67499999999995</v>
      </c>
      <c r="X268" s="67">
        <f t="shared" si="642"/>
        <v>513.29999999999995</v>
      </c>
      <c r="Y268" s="67">
        <f t="shared" si="642"/>
        <v>605.35</v>
      </c>
      <c r="Z268" s="67">
        <f t="shared" si="642"/>
        <v>627.02500000000009</v>
      </c>
      <c r="AA268" s="67">
        <f t="shared" si="642"/>
        <v>604.57500000000005</v>
      </c>
      <c r="AB268" s="67">
        <f t="shared" si="642"/>
        <v>641.625</v>
      </c>
      <c r="AC268" s="67">
        <f t="shared" si="642"/>
        <v>692.32500000000005</v>
      </c>
      <c r="AD268" s="67">
        <f t="shared" si="642"/>
        <v>680.375</v>
      </c>
      <c r="AE268" s="67">
        <f t="shared" si="642"/>
        <v>724.72500000000002</v>
      </c>
      <c r="AF268" s="67">
        <f t="shared" si="642"/>
        <v>667.52500000000009</v>
      </c>
      <c r="AG268" s="67">
        <f t="shared" si="642"/>
        <v>270.125</v>
      </c>
      <c r="AH268" s="67">
        <f t="shared" si="642"/>
        <v>437.7</v>
      </c>
      <c r="AI268" s="67">
        <f t="shared" si="642"/>
        <v>668.07500000000005</v>
      </c>
      <c r="AJ268" s="67">
        <f t="shared" si="642"/>
        <v>844.92500000000007</v>
      </c>
      <c r="AK268" s="67">
        <f t="shared" si="642"/>
        <v>969.625</v>
      </c>
      <c r="AL268" s="67">
        <f t="shared" si="642"/>
        <v>1048.5250000000001</v>
      </c>
      <c r="AM268" s="67">
        <f t="shared" si="642"/>
        <v>1239.5249999999999</v>
      </c>
      <c r="AN268" s="67">
        <f t="shared" si="642"/>
        <v>1075.95</v>
      </c>
      <c r="AO268" s="67">
        <f t="shared" si="642"/>
        <v>979.52500000000009</v>
      </c>
      <c r="AP268" s="67">
        <f t="shared" si="642"/>
        <v>1046.0250000000001</v>
      </c>
      <c r="AQ268" s="67">
        <f t="shared" si="642"/>
        <v>1043.5999999999999</v>
      </c>
      <c r="AR268" s="67">
        <f t="shared" si="642"/>
        <v>1335.35</v>
      </c>
      <c r="AS268" s="67">
        <f t="shared" si="642"/>
        <v>1327.7</v>
      </c>
      <c r="AT268" s="67">
        <f t="shared" si="642"/>
        <v>1388.625</v>
      </c>
      <c r="AU268" s="67">
        <f t="shared" si="642"/>
        <v>1231.6750000000002</v>
      </c>
      <c r="AV268" s="67">
        <f t="shared" si="642"/>
        <v>1115.7249999999999</v>
      </c>
      <c r="AW268" s="67">
        <f t="shared" si="642"/>
        <v>1104.575</v>
      </c>
    </row>
    <row r="269" spans="2:49" x14ac:dyDescent="0.2">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row>
    <row r="270" spans="2:49" x14ac:dyDescent="0.2">
      <c r="B270" s="65" t="s">
        <v>143</v>
      </c>
      <c r="C270" s="21">
        <v>43009</v>
      </c>
      <c r="D270" s="21">
        <v>43040</v>
      </c>
      <c r="E270" s="21">
        <v>43070</v>
      </c>
      <c r="F270" s="21">
        <v>43101</v>
      </c>
      <c r="G270" s="21">
        <v>43132</v>
      </c>
      <c r="H270" s="21">
        <v>43160</v>
      </c>
      <c r="I270" s="21">
        <v>43191</v>
      </c>
      <c r="J270" s="21">
        <v>43221</v>
      </c>
      <c r="K270" s="21">
        <v>43252</v>
      </c>
      <c r="L270" s="21">
        <v>43282</v>
      </c>
      <c r="M270" s="21">
        <v>43313</v>
      </c>
      <c r="N270" s="21">
        <v>43344</v>
      </c>
      <c r="O270" s="21">
        <v>43374</v>
      </c>
      <c r="P270" s="21">
        <v>43405</v>
      </c>
      <c r="Q270" s="21">
        <v>43435</v>
      </c>
      <c r="R270" s="21">
        <v>43466</v>
      </c>
      <c r="S270" s="21">
        <v>43497</v>
      </c>
      <c r="T270" s="21">
        <v>43525</v>
      </c>
      <c r="U270" s="21">
        <v>43556</v>
      </c>
      <c r="V270" s="21">
        <v>43586</v>
      </c>
      <c r="W270" s="21">
        <v>43617</v>
      </c>
      <c r="X270" s="21">
        <v>43647</v>
      </c>
      <c r="Y270" s="21">
        <v>43678</v>
      </c>
      <c r="Z270" s="21">
        <v>43709</v>
      </c>
      <c r="AA270" s="21">
        <v>43739</v>
      </c>
      <c r="AB270" s="21">
        <v>43770</v>
      </c>
      <c r="AC270" s="21">
        <v>43800</v>
      </c>
      <c r="AD270" s="21">
        <v>43831</v>
      </c>
      <c r="AE270" s="21">
        <v>43862</v>
      </c>
      <c r="AF270" s="21">
        <v>43891</v>
      </c>
      <c r="AG270" s="21">
        <v>43922</v>
      </c>
      <c r="AH270" s="21">
        <v>43952</v>
      </c>
      <c r="AI270" s="21">
        <v>43983</v>
      </c>
      <c r="AJ270" s="21">
        <v>44013</v>
      </c>
      <c r="AK270" s="21">
        <v>44044</v>
      </c>
      <c r="AL270" s="21">
        <v>44075</v>
      </c>
      <c r="AM270" s="21">
        <v>44105</v>
      </c>
      <c r="AN270" s="21">
        <v>44136</v>
      </c>
      <c r="AO270" s="21">
        <v>44166</v>
      </c>
      <c r="AP270" s="21">
        <v>44197</v>
      </c>
      <c r="AQ270" s="21">
        <v>44228</v>
      </c>
      <c r="AR270" s="21">
        <v>44256</v>
      </c>
      <c r="AS270" s="21">
        <v>44287</v>
      </c>
      <c r="AT270" s="21">
        <v>44317</v>
      </c>
      <c r="AU270" s="21">
        <v>44348</v>
      </c>
      <c r="AV270" s="21">
        <v>44378</v>
      </c>
      <c r="AW270" s="57">
        <v>44409</v>
      </c>
    </row>
    <row r="271" spans="2:49" x14ac:dyDescent="0.2">
      <c r="B271" s="27" t="s">
        <v>24</v>
      </c>
      <c r="C271" s="67">
        <f t="shared" ref="C271:AV271" si="643">C72+C71</f>
        <v>1391.9999999999998</v>
      </c>
      <c r="D271" s="67">
        <f t="shared" si="643"/>
        <v>1502.7692307692309</v>
      </c>
      <c r="E271" s="67">
        <f t="shared" si="643"/>
        <v>1371.0769230769229</v>
      </c>
      <c r="F271" s="67">
        <f t="shared" si="643"/>
        <v>1001.8461538461539</v>
      </c>
      <c r="G271" s="67">
        <f t="shared" si="643"/>
        <v>941.53846153846155</v>
      </c>
      <c r="H271" s="67">
        <f t="shared" si="643"/>
        <v>1288.6153846153845</v>
      </c>
      <c r="I271" s="67">
        <f t="shared" si="643"/>
        <v>1405.5384615384614</v>
      </c>
      <c r="J271" s="67">
        <f t="shared" si="643"/>
        <v>1860.9230769230771</v>
      </c>
      <c r="K271" s="67">
        <f t="shared" si="643"/>
        <v>1697.2307692307693</v>
      </c>
      <c r="L271" s="67">
        <f t="shared" si="643"/>
        <v>1438.7692307692307</v>
      </c>
      <c r="M271" s="67">
        <f t="shared" si="643"/>
        <v>1564.3076923076924</v>
      </c>
      <c r="N271" s="67">
        <f t="shared" si="643"/>
        <v>1568</v>
      </c>
      <c r="O271" s="67">
        <f t="shared" si="643"/>
        <v>1731.6923076923076</v>
      </c>
      <c r="P271" s="67">
        <f t="shared" si="643"/>
        <v>1975.3846153846152</v>
      </c>
      <c r="Q271" s="67">
        <f t="shared" si="643"/>
        <v>1740.3076923076924</v>
      </c>
      <c r="R271" s="67">
        <f t="shared" si="643"/>
        <v>1421.5384615384614</v>
      </c>
      <c r="S271" s="67">
        <f t="shared" si="643"/>
        <v>2075.0769230769229</v>
      </c>
      <c r="T271" s="67">
        <f t="shared" si="643"/>
        <v>2889.8461538461538</v>
      </c>
      <c r="U271" s="67">
        <f t="shared" si="643"/>
        <v>2894.7692307692309</v>
      </c>
      <c r="V271" s="67">
        <f t="shared" si="643"/>
        <v>3660.3076923076924</v>
      </c>
      <c r="W271" s="67">
        <f t="shared" si="643"/>
        <v>2895.9999999999995</v>
      </c>
      <c r="X271" s="67">
        <f t="shared" si="643"/>
        <v>2248.6153846153843</v>
      </c>
      <c r="Y271" s="67">
        <f t="shared" si="643"/>
        <v>1935.9999999999998</v>
      </c>
      <c r="Z271" s="67">
        <f t="shared" si="643"/>
        <v>1394.4615384615386</v>
      </c>
      <c r="AA271" s="67">
        <f t="shared" si="643"/>
        <v>1255.3846153846152</v>
      </c>
      <c r="AB271" s="67">
        <f t="shared" si="643"/>
        <v>1170.4615384615383</v>
      </c>
      <c r="AC271" s="67">
        <f t="shared" si="643"/>
        <v>1163.0769230769231</v>
      </c>
      <c r="AD271" s="67">
        <f t="shared" si="643"/>
        <v>843.07692307692309</v>
      </c>
      <c r="AE271" s="67">
        <f t="shared" si="643"/>
        <v>1075.6923076923076</v>
      </c>
      <c r="AF271" s="67">
        <f t="shared" si="643"/>
        <v>840.07692307692298</v>
      </c>
      <c r="AG271" s="67">
        <f t="shared" si="643"/>
        <v>209.30769230769232</v>
      </c>
      <c r="AH271" s="67">
        <f t="shared" si="643"/>
        <v>182.38461538461539</v>
      </c>
      <c r="AI271" s="67">
        <f t="shared" si="643"/>
        <v>201.30769230769232</v>
      </c>
      <c r="AJ271" s="67">
        <f t="shared" si="643"/>
        <v>327.46153846153851</v>
      </c>
      <c r="AK271" s="67">
        <f t="shared" si="643"/>
        <v>512</v>
      </c>
      <c r="AL271" s="67">
        <f t="shared" si="643"/>
        <v>745.23076923076917</v>
      </c>
      <c r="AM271" s="67">
        <f t="shared" si="643"/>
        <v>932.15384615384608</v>
      </c>
      <c r="AN271" s="67">
        <f t="shared" si="643"/>
        <v>1219.153846153846</v>
      </c>
      <c r="AO271" s="67">
        <f t="shared" si="643"/>
        <v>1304.7692307692307</v>
      </c>
      <c r="AP271" s="67">
        <f t="shared" si="643"/>
        <v>1141.7692307692307</v>
      </c>
      <c r="AQ271" s="67">
        <f t="shared" si="643"/>
        <v>1260</v>
      </c>
      <c r="AR271" s="67">
        <f t="shared" si="643"/>
        <v>1592.1538461538462</v>
      </c>
      <c r="AS271" s="67">
        <f t="shared" si="643"/>
        <v>1973</v>
      </c>
      <c r="AT271" s="67">
        <f t="shared" si="643"/>
        <v>2312</v>
      </c>
      <c r="AU271" s="67">
        <f t="shared" si="643"/>
        <v>2324.4615384615381</v>
      </c>
      <c r="AV271" s="67">
        <f t="shared" si="643"/>
        <v>2073.3846153846152</v>
      </c>
      <c r="AW271" s="67">
        <f t="shared" ref="AW271" si="644">AW72+AW71</f>
        <v>1888.9230769230767</v>
      </c>
    </row>
    <row r="272" spans="2:49" x14ac:dyDescent="0.2">
      <c r="B272" s="27" t="s">
        <v>25</v>
      </c>
      <c r="C272" s="67">
        <f t="shared" ref="C272:AV272" si="645">C124+C125</f>
        <v>3819.0769230769229</v>
      </c>
      <c r="D272" s="67">
        <f t="shared" si="645"/>
        <v>4173.5384615384619</v>
      </c>
      <c r="E272" s="67">
        <f t="shared" si="645"/>
        <v>4790.1538461538457</v>
      </c>
      <c r="F272" s="67">
        <f t="shared" si="645"/>
        <v>3944.6153846153848</v>
      </c>
      <c r="G272" s="67">
        <f t="shared" si="645"/>
        <v>4150.1538461538457</v>
      </c>
      <c r="H272" s="67">
        <f t="shared" si="645"/>
        <v>4812.3076923076924</v>
      </c>
      <c r="I272" s="67">
        <f t="shared" si="645"/>
        <v>5328</v>
      </c>
      <c r="J272" s="67">
        <f t="shared" si="645"/>
        <v>6721.2307692307695</v>
      </c>
      <c r="K272" s="67">
        <f t="shared" si="645"/>
        <v>4823.3846153846152</v>
      </c>
      <c r="L272" s="67">
        <f t="shared" si="645"/>
        <v>4072.6153846153848</v>
      </c>
      <c r="M272" s="67">
        <f t="shared" si="645"/>
        <v>4258.4615384615381</v>
      </c>
      <c r="N272" s="67">
        <f t="shared" si="645"/>
        <v>4050.4615384615381</v>
      </c>
      <c r="O272" s="67">
        <f t="shared" si="645"/>
        <v>4835.6923076923076</v>
      </c>
      <c r="P272" s="67">
        <f t="shared" si="645"/>
        <v>5228.3076923076915</v>
      </c>
      <c r="Q272" s="67">
        <f t="shared" si="645"/>
        <v>5079.3846153846152</v>
      </c>
      <c r="R272" s="67">
        <f t="shared" si="645"/>
        <v>4396.3076923076924</v>
      </c>
      <c r="S272" s="67">
        <f t="shared" si="645"/>
        <v>5747.6923076923076</v>
      </c>
      <c r="T272" s="67">
        <f t="shared" si="645"/>
        <v>7264</v>
      </c>
      <c r="U272" s="67">
        <f t="shared" si="645"/>
        <v>6535.3846153846152</v>
      </c>
      <c r="V272" s="67">
        <f t="shared" si="645"/>
        <v>7734.1538461538457</v>
      </c>
      <c r="W272" s="67">
        <f t="shared" si="645"/>
        <v>5038.7692307692314</v>
      </c>
      <c r="X272" s="67">
        <f t="shared" si="645"/>
        <v>3502.7692307692305</v>
      </c>
      <c r="Y272" s="67">
        <f t="shared" si="645"/>
        <v>3005.5384615384614</v>
      </c>
      <c r="Z272" s="67">
        <f t="shared" si="645"/>
        <v>2560</v>
      </c>
      <c r="AA272" s="67">
        <f t="shared" si="645"/>
        <v>2984.6153846153848</v>
      </c>
      <c r="AB272" s="67">
        <f t="shared" si="645"/>
        <v>3101.5384615384614</v>
      </c>
      <c r="AC272" s="67">
        <f t="shared" si="645"/>
        <v>3917.5384615384614</v>
      </c>
      <c r="AD272" s="67">
        <f t="shared" si="645"/>
        <v>3100.3076923076924</v>
      </c>
      <c r="AE272" s="67">
        <f t="shared" si="645"/>
        <v>3513.8461538461538</v>
      </c>
      <c r="AF272" s="67">
        <f t="shared" si="645"/>
        <v>2736.7692307692305</v>
      </c>
      <c r="AG272" s="67">
        <f t="shared" si="645"/>
        <v>497.30769230769226</v>
      </c>
      <c r="AH272" s="67">
        <f t="shared" si="645"/>
        <v>281.15384615384613</v>
      </c>
      <c r="AI272" s="67">
        <f t="shared" si="645"/>
        <v>379.23076923076923</v>
      </c>
      <c r="AJ272" s="67">
        <f t="shared" si="645"/>
        <v>832.07692307692309</v>
      </c>
      <c r="AK272" s="67">
        <f t="shared" si="645"/>
        <v>1360.9230769230769</v>
      </c>
      <c r="AL272" s="67">
        <f t="shared" si="645"/>
        <v>1967.6153846153848</v>
      </c>
      <c r="AM272" s="67">
        <f t="shared" si="645"/>
        <v>3107</v>
      </c>
      <c r="AN272" s="67">
        <f t="shared" si="645"/>
        <v>3322.0769230769229</v>
      </c>
      <c r="AO272" s="67">
        <f t="shared" si="645"/>
        <v>4122</v>
      </c>
      <c r="AP272" s="67">
        <f t="shared" si="645"/>
        <v>4149.4615384615381</v>
      </c>
      <c r="AQ272" s="67">
        <f t="shared" si="645"/>
        <v>4721.538461538461</v>
      </c>
      <c r="AR272" s="67">
        <f t="shared" si="645"/>
        <v>5745.7692307692305</v>
      </c>
      <c r="AS272" s="67">
        <f t="shared" si="645"/>
        <v>6117.1538461538457</v>
      </c>
      <c r="AT272" s="67">
        <f t="shared" si="645"/>
        <v>6430.1538461538466</v>
      </c>
      <c r="AU272" s="67">
        <f t="shared" si="645"/>
        <v>6468.4615384615381</v>
      </c>
      <c r="AV272" s="67">
        <f t="shared" si="645"/>
        <v>5222</v>
      </c>
      <c r="AW272" s="67">
        <f t="shared" ref="AW272" si="646">AW124+AW125</f>
        <v>4634.7692307692305</v>
      </c>
    </row>
    <row r="273" spans="2:50" x14ac:dyDescent="0.2">
      <c r="B273" s="27" t="s">
        <v>26</v>
      </c>
      <c r="C273" s="67">
        <f t="shared" ref="C273:AV273" si="647">C177+C178</f>
        <v>1904.0000000000002</v>
      </c>
      <c r="D273" s="67">
        <f t="shared" si="647"/>
        <v>2173.5384615384614</v>
      </c>
      <c r="E273" s="67">
        <f t="shared" si="647"/>
        <v>2036.9230769230769</v>
      </c>
      <c r="F273" s="67">
        <f t="shared" si="647"/>
        <v>1729.2307692307691</v>
      </c>
      <c r="G273" s="67">
        <f t="shared" si="647"/>
        <v>1886.7692307692309</v>
      </c>
      <c r="H273" s="67">
        <f t="shared" si="647"/>
        <v>3010.4615384615381</v>
      </c>
      <c r="I273" s="67">
        <f t="shared" si="647"/>
        <v>3492.9230769230771</v>
      </c>
      <c r="J273" s="67">
        <f t="shared" si="647"/>
        <v>4508.3076923076924</v>
      </c>
      <c r="K273" s="67">
        <f t="shared" si="647"/>
        <v>3617.2307692307695</v>
      </c>
      <c r="L273" s="67">
        <f t="shared" si="647"/>
        <v>3244.3076923076924</v>
      </c>
      <c r="M273" s="67">
        <f t="shared" si="647"/>
        <v>3576.6153846153838</v>
      </c>
      <c r="N273" s="67">
        <f t="shared" si="647"/>
        <v>3133.5384615384614</v>
      </c>
      <c r="O273" s="67">
        <f t="shared" si="647"/>
        <v>3580.3076923076919</v>
      </c>
      <c r="P273" s="67">
        <f t="shared" si="647"/>
        <v>4129.2307692307695</v>
      </c>
      <c r="Q273" s="67">
        <f t="shared" si="647"/>
        <v>4344.6153846153848</v>
      </c>
      <c r="R273" s="67">
        <f t="shared" si="647"/>
        <v>3362.4615384615381</v>
      </c>
      <c r="S273" s="67">
        <f t="shared" si="647"/>
        <v>5121.2307692307695</v>
      </c>
      <c r="T273" s="67">
        <f t="shared" si="647"/>
        <v>6459.076923076922</v>
      </c>
      <c r="U273" s="67">
        <f t="shared" si="647"/>
        <v>6658.4615384615381</v>
      </c>
      <c r="V273" s="67">
        <f t="shared" si="647"/>
        <v>7382.1538461538457</v>
      </c>
      <c r="W273" s="67">
        <f t="shared" si="647"/>
        <v>5601.2307692307686</v>
      </c>
      <c r="X273" s="67">
        <f t="shared" si="647"/>
        <v>4532.9230769230771</v>
      </c>
      <c r="Y273" s="67">
        <f t="shared" si="647"/>
        <v>3826.461538461539</v>
      </c>
      <c r="Z273" s="67">
        <f t="shared" si="647"/>
        <v>2782.7692307692305</v>
      </c>
      <c r="AA273" s="67">
        <f t="shared" si="647"/>
        <v>2643.6923076923076</v>
      </c>
      <c r="AB273" s="67">
        <f t="shared" si="647"/>
        <v>2609.2307692307691</v>
      </c>
      <c r="AC273" s="67">
        <f t="shared" si="647"/>
        <v>2740.9230769230771</v>
      </c>
      <c r="AD273" s="67">
        <f t="shared" si="647"/>
        <v>1958.153846153846</v>
      </c>
      <c r="AE273" s="67">
        <f t="shared" si="647"/>
        <v>2172.3076923076924</v>
      </c>
      <c r="AF273" s="67">
        <f t="shared" si="647"/>
        <v>1969.3076923076926</v>
      </c>
      <c r="AG273" s="67">
        <f t="shared" si="647"/>
        <v>687.61538461538453</v>
      </c>
      <c r="AH273" s="67">
        <f t="shared" si="647"/>
        <v>646.76923076923072</v>
      </c>
      <c r="AI273" s="67">
        <f t="shared" si="647"/>
        <v>705</v>
      </c>
      <c r="AJ273" s="67">
        <f t="shared" si="647"/>
        <v>926.23076923076917</v>
      </c>
      <c r="AK273" s="67">
        <f t="shared" si="647"/>
        <v>1298.153846153846</v>
      </c>
      <c r="AL273" s="67">
        <f t="shared" si="647"/>
        <v>1594.2307692307691</v>
      </c>
      <c r="AM273" s="67">
        <f t="shared" si="647"/>
        <v>2296.4615384615386</v>
      </c>
      <c r="AN273" s="67">
        <f t="shared" si="647"/>
        <v>2743.2307692307695</v>
      </c>
      <c r="AO273" s="67">
        <f t="shared" si="647"/>
        <v>3387.1538461538462</v>
      </c>
      <c r="AP273" s="67">
        <f t="shared" si="647"/>
        <v>3365.8461538461534</v>
      </c>
      <c r="AQ273" s="67">
        <f t="shared" si="647"/>
        <v>3575.9230769230771</v>
      </c>
      <c r="AR273" s="67">
        <f t="shared" si="647"/>
        <v>4823</v>
      </c>
      <c r="AS273" s="67">
        <f t="shared" si="647"/>
        <v>5649.8461538461534</v>
      </c>
      <c r="AT273" s="67">
        <f t="shared" si="647"/>
        <v>6340.9230769230771</v>
      </c>
      <c r="AU273" s="67">
        <f t="shared" si="647"/>
        <v>6261</v>
      </c>
      <c r="AV273" s="67">
        <f t="shared" si="647"/>
        <v>6300</v>
      </c>
      <c r="AW273" s="67">
        <f t="shared" ref="AW273" si="648">AW177+AW178</f>
        <v>5387.0769230769229</v>
      </c>
    </row>
    <row r="274" spans="2:50" x14ac:dyDescent="0.2">
      <c r="B274" s="27" t="s">
        <v>12</v>
      </c>
      <c r="C274" s="67">
        <f>C246+C247</f>
        <v>13559.335384615386</v>
      </c>
      <c r="D274" s="67">
        <f t="shared" ref="D274:AV274" si="649">D246+D247</f>
        <v>13203.52</v>
      </c>
      <c r="E274" s="67">
        <f t="shared" si="649"/>
        <v>11603.526153846155</v>
      </c>
      <c r="F274" s="67">
        <f t="shared" si="649"/>
        <v>13831.507692307692</v>
      </c>
      <c r="G274" s="67">
        <f t="shared" si="649"/>
        <v>14859.138461538461</v>
      </c>
      <c r="H274" s="67">
        <f t="shared" si="649"/>
        <v>20164.486153846156</v>
      </c>
      <c r="I274" s="67">
        <f t="shared" si="649"/>
        <v>18768.221538461541</v>
      </c>
      <c r="J274" s="67">
        <f t="shared" si="649"/>
        <v>15426.978461538461</v>
      </c>
      <c r="K274" s="67">
        <f t="shared" si="649"/>
        <v>12341.815384615384</v>
      </c>
      <c r="L274" s="67">
        <f t="shared" si="649"/>
        <v>11202.978461538461</v>
      </c>
      <c r="M274" s="67">
        <f t="shared" si="649"/>
        <v>13452.996923076924</v>
      </c>
      <c r="N274" s="67">
        <f t="shared" si="649"/>
        <v>14001.033846153847</v>
      </c>
      <c r="O274" s="67">
        <f t="shared" si="649"/>
        <v>15710.953846153843</v>
      </c>
      <c r="P274" s="67">
        <f t="shared" si="649"/>
        <v>12569.692307692309</v>
      </c>
      <c r="Q274" s="67">
        <f t="shared" si="649"/>
        <v>9725.9692307692294</v>
      </c>
      <c r="R274" s="67">
        <f t="shared" si="649"/>
        <v>12467.156923076924</v>
      </c>
      <c r="S274" s="67">
        <f t="shared" si="649"/>
        <v>14403.852307692308</v>
      </c>
      <c r="T274" s="67">
        <f t="shared" si="649"/>
        <v>18764.510769230768</v>
      </c>
      <c r="U274" s="67">
        <f t="shared" si="649"/>
        <v>18436.904615384614</v>
      </c>
      <c r="V274" s="67">
        <f t="shared" si="649"/>
        <v>19835.07076923077</v>
      </c>
      <c r="W274" s="67">
        <f t="shared" si="649"/>
        <v>17656.393846153846</v>
      </c>
      <c r="X274" s="67">
        <f t="shared" si="649"/>
        <v>14048.135384615385</v>
      </c>
      <c r="Y274" s="67">
        <f t="shared" si="649"/>
        <v>14938.307692307691</v>
      </c>
      <c r="Z274" s="67">
        <f t="shared" si="649"/>
        <v>16412.018461538461</v>
      </c>
      <c r="AA274" s="67">
        <f t="shared" si="649"/>
        <v>18548.203076923077</v>
      </c>
      <c r="AB274" s="67">
        <f t="shared" si="649"/>
        <v>16858.775384615383</v>
      </c>
      <c r="AC274" s="67">
        <f t="shared" si="649"/>
        <v>14786.086153846154</v>
      </c>
      <c r="AD274" s="67">
        <f t="shared" si="649"/>
        <v>17414.43076923077</v>
      </c>
      <c r="AE274" s="67">
        <f t="shared" si="649"/>
        <v>18270.738461538462</v>
      </c>
      <c r="AF274" s="67">
        <f t="shared" si="649"/>
        <v>16582.560769230771</v>
      </c>
      <c r="AG274" s="67">
        <f t="shared" si="649"/>
        <v>4352.2723076923075</v>
      </c>
      <c r="AH274" s="67">
        <f t="shared" si="649"/>
        <v>6916.01</v>
      </c>
      <c r="AI274" s="67">
        <f t="shared" si="649"/>
        <v>10150.035384615385</v>
      </c>
      <c r="AJ274" s="67">
        <f t="shared" si="649"/>
        <v>11946.817692307692</v>
      </c>
      <c r="AK274" s="67">
        <f t="shared" si="649"/>
        <v>13897.56615384615</v>
      </c>
      <c r="AL274" s="67">
        <f t="shared" si="649"/>
        <v>14806.473076923074</v>
      </c>
      <c r="AM274" s="67">
        <f t="shared" si="649"/>
        <v>17532.403076923078</v>
      </c>
      <c r="AN274" s="67">
        <f t="shared" si="649"/>
        <v>16691.236153846152</v>
      </c>
      <c r="AO274" s="67">
        <f t="shared" si="649"/>
        <v>15103.123846153847</v>
      </c>
      <c r="AP274" s="67">
        <f t="shared" si="649"/>
        <v>15345.736923076918</v>
      </c>
      <c r="AQ274" s="67">
        <f t="shared" si="649"/>
        <v>16010.428461538462</v>
      </c>
      <c r="AR274" s="67">
        <f t="shared" si="649"/>
        <v>22690.758461538466</v>
      </c>
      <c r="AS274" s="67">
        <f t="shared" si="649"/>
        <v>24052.606153846151</v>
      </c>
      <c r="AT274" s="67">
        <f t="shared" si="649"/>
        <v>25847.071538461543</v>
      </c>
      <c r="AU274" s="67">
        <f t="shared" si="649"/>
        <v>23328.380769230767</v>
      </c>
      <c r="AV274" s="67">
        <f t="shared" si="649"/>
        <v>20603.059230769228</v>
      </c>
      <c r="AW274" s="67">
        <f t="shared" ref="AW274" si="650">AW246+AW247</f>
        <v>19138.963076923079</v>
      </c>
    </row>
    <row r="275" spans="2:50" x14ac:dyDescent="0.2">
      <c r="B275" s="18"/>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row>
    <row r="276" spans="2:50" x14ac:dyDescent="0.2">
      <c r="B276" s="66" t="s">
        <v>119</v>
      </c>
      <c r="C276" s="21">
        <v>43009</v>
      </c>
      <c r="D276" s="21">
        <v>43040</v>
      </c>
      <c r="E276" s="21">
        <v>43070</v>
      </c>
      <c r="F276" s="21">
        <v>43101</v>
      </c>
      <c r="G276" s="21">
        <v>43132</v>
      </c>
      <c r="H276" s="21">
        <v>43160</v>
      </c>
      <c r="I276" s="21">
        <v>43191</v>
      </c>
      <c r="J276" s="21">
        <v>43221</v>
      </c>
      <c r="K276" s="21">
        <v>43252</v>
      </c>
      <c r="L276" s="21">
        <v>43282</v>
      </c>
      <c r="M276" s="21">
        <v>43313</v>
      </c>
      <c r="N276" s="21">
        <v>43344</v>
      </c>
      <c r="O276" s="21">
        <v>43374</v>
      </c>
      <c r="P276" s="21">
        <v>43405</v>
      </c>
      <c r="Q276" s="21">
        <v>43435</v>
      </c>
      <c r="R276" s="21">
        <v>43466</v>
      </c>
      <c r="S276" s="21">
        <v>43497</v>
      </c>
      <c r="T276" s="21">
        <v>43525</v>
      </c>
      <c r="U276" s="21">
        <v>43556</v>
      </c>
      <c r="V276" s="21">
        <v>43586</v>
      </c>
      <c r="W276" s="21">
        <v>43617</v>
      </c>
      <c r="X276" s="21">
        <v>43647</v>
      </c>
      <c r="Y276" s="21">
        <v>43678</v>
      </c>
      <c r="Z276" s="21">
        <v>43709</v>
      </c>
      <c r="AA276" s="21">
        <v>43739</v>
      </c>
      <c r="AB276" s="21">
        <v>43770</v>
      </c>
      <c r="AC276" s="21">
        <v>43800</v>
      </c>
      <c r="AD276" s="21">
        <v>43831</v>
      </c>
      <c r="AE276" s="21">
        <v>43862</v>
      </c>
      <c r="AF276" s="21">
        <v>43891</v>
      </c>
      <c r="AG276" s="21">
        <v>43922</v>
      </c>
      <c r="AH276" s="21">
        <v>43952</v>
      </c>
      <c r="AI276" s="21">
        <v>43983</v>
      </c>
      <c r="AJ276" s="21">
        <v>44013</v>
      </c>
      <c r="AK276" s="21">
        <v>44044</v>
      </c>
      <c r="AL276" s="21">
        <v>44075</v>
      </c>
      <c r="AM276" s="21">
        <v>44105</v>
      </c>
      <c r="AN276" s="21">
        <v>44136</v>
      </c>
      <c r="AO276" s="21">
        <v>44166</v>
      </c>
      <c r="AP276" s="21">
        <v>44197</v>
      </c>
      <c r="AQ276" s="21">
        <v>44228</v>
      </c>
      <c r="AR276" s="21">
        <v>44256</v>
      </c>
      <c r="AS276" s="21">
        <v>44287</v>
      </c>
      <c r="AT276" s="21">
        <v>44317</v>
      </c>
      <c r="AU276" s="21">
        <v>44348</v>
      </c>
      <c r="AV276" s="21">
        <v>44378</v>
      </c>
      <c r="AW276" s="57">
        <v>44409</v>
      </c>
    </row>
    <row r="277" spans="2:50" x14ac:dyDescent="0.2">
      <c r="B277" s="27" t="s">
        <v>78</v>
      </c>
      <c r="C277" s="67">
        <f>SUM(C259:C262)</f>
        <v>6974.8</v>
      </c>
      <c r="D277" s="67">
        <f t="shared" ref="D277:AV277" si="651">SUM(D259:D262)</f>
        <v>9524</v>
      </c>
      <c r="E277" s="67">
        <f t="shared" si="651"/>
        <v>11458.9</v>
      </c>
      <c r="F277" s="67">
        <f t="shared" si="651"/>
        <v>8062.6</v>
      </c>
      <c r="G277" s="67">
        <f t="shared" si="651"/>
        <v>8012</v>
      </c>
      <c r="H277" s="67">
        <f t="shared" si="651"/>
        <v>12376.4</v>
      </c>
      <c r="I277" s="67">
        <f t="shared" si="651"/>
        <v>13558.1</v>
      </c>
      <c r="J277" s="67">
        <f t="shared" si="651"/>
        <v>12611.3</v>
      </c>
      <c r="K277" s="67">
        <f t="shared" si="651"/>
        <v>11225.2</v>
      </c>
      <c r="L277" s="67">
        <f t="shared" si="651"/>
        <v>10778.9</v>
      </c>
      <c r="M277" s="67">
        <f t="shared" si="651"/>
        <v>14085.7</v>
      </c>
      <c r="N277" s="67">
        <f t="shared" si="651"/>
        <v>17775.400000000001</v>
      </c>
      <c r="O277" s="67">
        <f t="shared" si="651"/>
        <v>24478.6</v>
      </c>
      <c r="P277" s="67">
        <f t="shared" si="651"/>
        <v>26700.400000000001</v>
      </c>
      <c r="Q277" s="67">
        <f t="shared" si="651"/>
        <v>28411.599999999999</v>
      </c>
      <c r="R277" s="67">
        <f t="shared" si="651"/>
        <v>25155</v>
      </c>
      <c r="S277" s="67">
        <f t="shared" si="651"/>
        <v>36804.5</v>
      </c>
      <c r="T277" s="67">
        <f t="shared" si="651"/>
        <v>51919</v>
      </c>
      <c r="U277" s="67">
        <f t="shared" si="651"/>
        <v>56441.9</v>
      </c>
      <c r="V277" s="67">
        <f t="shared" si="651"/>
        <v>80024.2</v>
      </c>
      <c r="W277" s="67">
        <f t="shared" si="651"/>
        <v>51158.7</v>
      </c>
      <c r="X277" s="67">
        <f t="shared" si="651"/>
        <v>37878.300000000003</v>
      </c>
      <c r="Y277" s="67">
        <f t="shared" si="651"/>
        <v>22522</v>
      </c>
      <c r="Z277" s="67">
        <f t="shared" si="651"/>
        <v>14245.2</v>
      </c>
      <c r="AA277" s="67">
        <f t="shared" si="651"/>
        <v>8564.1</v>
      </c>
      <c r="AB277" s="67">
        <f t="shared" si="651"/>
        <v>7433.6</v>
      </c>
      <c r="AC277" s="67">
        <f t="shared" si="651"/>
        <v>6646.1</v>
      </c>
      <c r="AD277" s="67">
        <f t="shared" si="651"/>
        <v>3927.2</v>
      </c>
      <c r="AE277" s="67">
        <f t="shared" si="651"/>
        <v>3319.8</v>
      </c>
      <c r="AF277" s="67">
        <f t="shared" si="651"/>
        <v>2319.5500000000002</v>
      </c>
      <c r="AG277" s="67">
        <f t="shared" si="651"/>
        <v>393.25000000000006</v>
      </c>
      <c r="AH277" s="67">
        <f t="shared" si="651"/>
        <v>570.6</v>
      </c>
      <c r="AI277" s="67">
        <f t="shared" si="651"/>
        <v>806.19999999999993</v>
      </c>
      <c r="AJ277" s="67">
        <f t="shared" si="651"/>
        <v>975.2</v>
      </c>
      <c r="AK277" s="67">
        <f t="shared" si="651"/>
        <v>1473.6000000000001</v>
      </c>
      <c r="AL277" s="67">
        <f t="shared" si="651"/>
        <v>1619.15</v>
      </c>
      <c r="AM277" s="67">
        <f t="shared" si="651"/>
        <v>2415</v>
      </c>
      <c r="AN277" s="67">
        <f t="shared" si="651"/>
        <v>2287.5</v>
      </c>
      <c r="AO277" s="67">
        <f t="shared" si="651"/>
        <v>2127.25</v>
      </c>
      <c r="AP277" s="67">
        <f t="shared" si="651"/>
        <v>3182.85</v>
      </c>
      <c r="AQ277" s="67">
        <f t="shared" si="651"/>
        <v>12897.849999999999</v>
      </c>
      <c r="AR277" s="67">
        <f t="shared" si="651"/>
        <v>35604.6</v>
      </c>
      <c r="AS277" s="67">
        <f t="shared" si="651"/>
        <v>28659.449999999997</v>
      </c>
      <c r="AT277" s="67">
        <f t="shared" si="651"/>
        <v>21739.599999999999</v>
      </c>
      <c r="AU277" s="67">
        <f t="shared" si="651"/>
        <v>29140.500000000004</v>
      </c>
      <c r="AV277" s="67">
        <f t="shared" si="651"/>
        <v>47353.9</v>
      </c>
      <c r="AW277" s="67">
        <f t="shared" ref="AW277" si="652">SUM(AW259:AW262)</f>
        <v>47344.85</v>
      </c>
      <c r="AX277" s="43"/>
    </row>
    <row r="278" spans="2:50" x14ac:dyDescent="0.2">
      <c r="B278" s="35" t="s">
        <v>28</v>
      </c>
      <c r="C278" s="67">
        <f t="shared" ref="C278:AV278" si="653">SUM(C265:C268)</f>
        <v>3209.0250000000001</v>
      </c>
      <c r="D278" s="67">
        <f t="shared" si="653"/>
        <v>4052.9250000000002</v>
      </c>
      <c r="E278" s="67">
        <f t="shared" si="653"/>
        <v>4441.4250000000002</v>
      </c>
      <c r="F278" s="67">
        <f t="shared" si="653"/>
        <v>3368.55</v>
      </c>
      <c r="G278" s="67">
        <f t="shared" si="653"/>
        <v>3224</v>
      </c>
      <c r="H278" s="67">
        <f t="shared" si="653"/>
        <v>4494.9750000000004</v>
      </c>
      <c r="I278" s="67">
        <f t="shared" si="653"/>
        <v>4651.55</v>
      </c>
      <c r="J278" s="67">
        <f t="shared" si="653"/>
        <v>6517.7749999999996</v>
      </c>
      <c r="K278" s="67">
        <f t="shared" si="653"/>
        <v>4994.2</v>
      </c>
      <c r="L278" s="67">
        <f t="shared" si="653"/>
        <v>3688.4</v>
      </c>
      <c r="M278" s="67">
        <f t="shared" si="653"/>
        <v>4082.4250000000002</v>
      </c>
      <c r="N278" s="67">
        <f t="shared" si="653"/>
        <v>4023.45</v>
      </c>
      <c r="O278" s="67">
        <f t="shared" si="653"/>
        <v>4727.6000000000004</v>
      </c>
      <c r="P278" s="67">
        <f t="shared" si="653"/>
        <v>5056.1499999999996</v>
      </c>
      <c r="Q278" s="67">
        <f t="shared" si="653"/>
        <v>4562.3999999999996</v>
      </c>
      <c r="R278" s="67">
        <f t="shared" si="653"/>
        <v>4879.0749999999998</v>
      </c>
      <c r="S278" s="67">
        <f t="shared" si="653"/>
        <v>6485.95</v>
      </c>
      <c r="T278" s="67">
        <f t="shared" si="653"/>
        <v>8465.0750000000007</v>
      </c>
      <c r="U278" s="67">
        <f t="shared" si="653"/>
        <v>8383.4249999999993</v>
      </c>
      <c r="V278" s="67">
        <f t="shared" si="653"/>
        <v>10746</v>
      </c>
      <c r="W278" s="67">
        <f t="shared" si="653"/>
        <v>6793.6750000000002</v>
      </c>
      <c r="X278" s="67">
        <f t="shared" si="653"/>
        <v>5014.3</v>
      </c>
      <c r="Y278" s="67">
        <f t="shared" si="653"/>
        <v>3218.35</v>
      </c>
      <c r="Z278" s="67">
        <f t="shared" si="653"/>
        <v>2522.0250000000001</v>
      </c>
      <c r="AA278" s="67">
        <f t="shared" si="653"/>
        <v>2449.5749999999998</v>
      </c>
      <c r="AB278" s="67">
        <f t="shared" si="653"/>
        <v>2879.625</v>
      </c>
      <c r="AC278" s="67">
        <f t="shared" si="653"/>
        <v>2767.3249999999998</v>
      </c>
      <c r="AD278" s="67">
        <f t="shared" si="653"/>
        <v>2286.375</v>
      </c>
      <c r="AE278" s="67">
        <f t="shared" si="653"/>
        <v>2637.7249999999999</v>
      </c>
      <c r="AF278" s="67">
        <f t="shared" si="653"/>
        <v>2314.7249999999999</v>
      </c>
      <c r="AG278" s="67">
        <f t="shared" si="653"/>
        <v>354.72500000000002</v>
      </c>
      <c r="AH278" s="67">
        <f t="shared" si="653"/>
        <v>485.9</v>
      </c>
      <c r="AI278" s="67">
        <f t="shared" si="653"/>
        <v>816.07500000000005</v>
      </c>
      <c r="AJ278" s="67">
        <f t="shared" si="653"/>
        <v>1232.125</v>
      </c>
      <c r="AK278" s="67">
        <f t="shared" si="653"/>
        <v>1647.2249999999999</v>
      </c>
      <c r="AL278" s="67">
        <f t="shared" si="653"/>
        <v>2371.3249999999998</v>
      </c>
      <c r="AM278" s="67">
        <f t="shared" si="653"/>
        <v>2950.3249999999998</v>
      </c>
      <c r="AN278" s="67">
        <f t="shared" si="653"/>
        <v>3208.3499999999995</v>
      </c>
      <c r="AO278" s="67">
        <f t="shared" si="653"/>
        <v>3945.5250000000001</v>
      </c>
      <c r="AP278" s="67">
        <f t="shared" si="653"/>
        <v>4660.0249999999996</v>
      </c>
      <c r="AQ278" s="67">
        <f t="shared" si="653"/>
        <v>8286.4</v>
      </c>
      <c r="AR278" s="67">
        <f t="shared" si="653"/>
        <v>17237.349999999999</v>
      </c>
      <c r="AS278" s="67">
        <f t="shared" si="653"/>
        <v>15258.1</v>
      </c>
      <c r="AT278" s="67">
        <f t="shared" si="653"/>
        <v>12134.625</v>
      </c>
      <c r="AU278" s="67">
        <f t="shared" si="653"/>
        <v>13463.674999999999</v>
      </c>
      <c r="AV278" s="67">
        <f t="shared" si="653"/>
        <v>16869.724999999999</v>
      </c>
      <c r="AW278" s="67">
        <f t="shared" ref="AW278" si="654">SUM(AW265:AW268)</f>
        <v>16846.375</v>
      </c>
      <c r="AX278" s="43"/>
    </row>
    <row r="279" spans="2:50" x14ac:dyDescent="0.2">
      <c r="B279" s="27" t="s">
        <v>49</v>
      </c>
      <c r="C279" s="67">
        <f t="shared" ref="C279:AV279" si="655">SUM(C271:C274)</f>
        <v>20674.41230769231</v>
      </c>
      <c r="D279" s="67">
        <f t="shared" si="655"/>
        <v>21053.366153846153</v>
      </c>
      <c r="E279" s="67">
        <f t="shared" si="655"/>
        <v>19801.68</v>
      </c>
      <c r="F279" s="67">
        <f t="shared" si="655"/>
        <v>20507.2</v>
      </c>
      <c r="G279" s="67">
        <f t="shared" si="655"/>
        <v>21837.599999999999</v>
      </c>
      <c r="H279" s="67">
        <f t="shared" si="655"/>
        <v>29275.870769230773</v>
      </c>
      <c r="I279" s="67">
        <f t="shared" si="655"/>
        <v>28994.68307692308</v>
      </c>
      <c r="J279" s="67">
        <f t="shared" si="655"/>
        <v>28517.440000000002</v>
      </c>
      <c r="K279" s="67">
        <f t="shared" si="655"/>
        <v>22479.661538461536</v>
      </c>
      <c r="L279" s="67">
        <f t="shared" si="655"/>
        <v>19958.670769230768</v>
      </c>
      <c r="M279" s="67">
        <f t="shared" si="655"/>
        <v>22852.381538461537</v>
      </c>
      <c r="N279" s="67">
        <f t="shared" si="655"/>
        <v>22753.033846153849</v>
      </c>
      <c r="O279" s="67">
        <f t="shared" si="655"/>
        <v>25858.646153846152</v>
      </c>
      <c r="P279" s="67">
        <f t="shared" si="655"/>
        <v>23902.615384615383</v>
      </c>
      <c r="Q279" s="67">
        <f t="shared" si="655"/>
        <v>20890.276923076919</v>
      </c>
      <c r="R279" s="67">
        <f t="shared" si="655"/>
        <v>21647.464615384615</v>
      </c>
      <c r="S279" s="67">
        <f t="shared" si="655"/>
        <v>27347.852307692308</v>
      </c>
      <c r="T279" s="67">
        <f t="shared" si="655"/>
        <v>35377.433846153843</v>
      </c>
      <c r="U279" s="67">
        <f t="shared" si="655"/>
        <v>34525.519999999997</v>
      </c>
      <c r="V279" s="67">
        <f t="shared" si="655"/>
        <v>38611.686153846153</v>
      </c>
      <c r="W279" s="67">
        <f t="shared" si="655"/>
        <v>31192.393846153846</v>
      </c>
      <c r="X279" s="67">
        <f t="shared" si="655"/>
        <v>24332.443076923075</v>
      </c>
      <c r="Y279" s="67">
        <f t="shared" si="655"/>
        <v>23706.307692307691</v>
      </c>
      <c r="Z279" s="67">
        <f t="shared" si="655"/>
        <v>23149.24923076923</v>
      </c>
      <c r="AA279" s="67">
        <f t="shared" si="655"/>
        <v>25431.895384615385</v>
      </c>
      <c r="AB279" s="67">
        <f t="shared" si="655"/>
        <v>23740.006153846152</v>
      </c>
      <c r="AC279" s="67">
        <f t="shared" si="655"/>
        <v>22607.624615384615</v>
      </c>
      <c r="AD279" s="67">
        <f t="shared" si="655"/>
        <v>23315.969230769231</v>
      </c>
      <c r="AE279" s="67">
        <f t="shared" si="655"/>
        <v>25032.584615384614</v>
      </c>
      <c r="AF279" s="67">
        <f t="shared" si="655"/>
        <v>22128.714615384619</v>
      </c>
      <c r="AG279" s="67">
        <f t="shared" si="655"/>
        <v>5746.5030769230762</v>
      </c>
      <c r="AH279" s="67">
        <f t="shared" si="655"/>
        <v>8026.3176923076926</v>
      </c>
      <c r="AI279" s="67">
        <f t="shared" si="655"/>
        <v>11435.573846153846</v>
      </c>
      <c r="AJ279" s="67">
        <f t="shared" si="655"/>
        <v>14032.586923076922</v>
      </c>
      <c r="AK279" s="67">
        <f t="shared" si="655"/>
        <v>17068.643076923072</v>
      </c>
      <c r="AL279" s="67">
        <f t="shared" si="655"/>
        <v>19113.549999999996</v>
      </c>
      <c r="AM279" s="67">
        <f t="shared" si="655"/>
        <v>23868.018461538464</v>
      </c>
      <c r="AN279" s="67">
        <f t="shared" si="655"/>
        <v>23975.697692307691</v>
      </c>
      <c r="AO279" s="67">
        <f t="shared" si="655"/>
        <v>23917.046923076923</v>
      </c>
      <c r="AP279" s="67">
        <f t="shared" si="655"/>
        <v>24002.81384615384</v>
      </c>
      <c r="AQ279" s="67">
        <f t="shared" si="655"/>
        <v>25567.89</v>
      </c>
      <c r="AR279" s="67">
        <f t="shared" si="655"/>
        <v>34851.68153846154</v>
      </c>
      <c r="AS279" s="67">
        <f t="shared" si="655"/>
        <v>37792.606153846151</v>
      </c>
      <c r="AT279" s="67">
        <f t="shared" si="655"/>
        <v>40930.148461538469</v>
      </c>
      <c r="AU279" s="67">
        <f t="shared" si="655"/>
        <v>38382.303846153845</v>
      </c>
      <c r="AV279" s="67">
        <f t="shared" si="655"/>
        <v>34198.443846153845</v>
      </c>
      <c r="AW279" s="67">
        <f t="shared" ref="AW279" si="656">SUM(AW271:AW274)</f>
        <v>31049.732307692309</v>
      </c>
      <c r="AX279" s="43"/>
    </row>
    <row r="280" spans="2:50" x14ac:dyDescent="0.2">
      <c r="C280" s="42"/>
      <c r="D280" s="128"/>
      <c r="AW280" s="43"/>
    </row>
    <row r="281" spans="2:50" x14ac:dyDescent="0.2">
      <c r="B281" s="66" t="s">
        <v>146</v>
      </c>
      <c r="C281" s="21">
        <v>43891</v>
      </c>
      <c r="D281" s="21">
        <v>43922</v>
      </c>
      <c r="E281" s="21">
        <v>43952</v>
      </c>
      <c r="F281" s="21">
        <v>43983</v>
      </c>
      <c r="G281" s="21">
        <v>44013</v>
      </c>
      <c r="H281" s="21">
        <v>44044</v>
      </c>
      <c r="I281" s="21">
        <v>44075</v>
      </c>
      <c r="J281" s="21">
        <v>44105</v>
      </c>
      <c r="K281" s="21">
        <v>44136</v>
      </c>
      <c r="L281" s="21">
        <v>44166</v>
      </c>
      <c r="M281" s="21">
        <v>44197</v>
      </c>
      <c r="N281" s="21">
        <v>44228</v>
      </c>
      <c r="O281" s="21">
        <v>44256</v>
      </c>
      <c r="P281" s="21">
        <v>44287</v>
      </c>
      <c r="Q281" s="21">
        <v>44317</v>
      </c>
      <c r="R281" s="21">
        <v>44348</v>
      </c>
      <c r="S281" s="21">
        <v>44378</v>
      </c>
      <c r="T281" s="21">
        <v>44409</v>
      </c>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row>
    <row r="282" spans="2:50" x14ac:dyDescent="0.2">
      <c r="B282" s="49" t="s">
        <v>79</v>
      </c>
      <c r="C282" s="67">
        <f t="shared" ref="C282:T282" si="657">AF45+AF47</f>
        <v>241</v>
      </c>
      <c r="D282" s="67">
        <f t="shared" si="657"/>
        <v>0</v>
      </c>
      <c r="E282" s="67">
        <f t="shared" si="657"/>
        <v>2</v>
      </c>
      <c r="F282" s="67">
        <f t="shared" si="657"/>
        <v>2</v>
      </c>
      <c r="G282" s="67">
        <f t="shared" si="657"/>
        <v>0</v>
      </c>
      <c r="H282" s="67">
        <f t="shared" si="657"/>
        <v>16</v>
      </c>
      <c r="I282" s="67">
        <f t="shared" si="657"/>
        <v>17</v>
      </c>
      <c r="J282" s="67">
        <f t="shared" si="657"/>
        <v>14</v>
      </c>
      <c r="K282" s="67">
        <f t="shared" si="657"/>
        <v>5</v>
      </c>
      <c r="L282" s="67">
        <f t="shared" si="657"/>
        <v>24</v>
      </c>
      <c r="M282" s="67">
        <f t="shared" si="657"/>
        <v>128</v>
      </c>
      <c r="N282" s="67">
        <f t="shared" si="657"/>
        <v>826</v>
      </c>
      <c r="O282" s="67">
        <f t="shared" si="657"/>
        <v>1981</v>
      </c>
      <c r="P282" s="67">
        <f t="shared" si="657"/>
        <v>2413</v>
      </c>
      <c r="Q282" s="67">
        <f t="shared" si="657"/>
        <v>2523</v>
      </c>
      <c r="R282" s="67">
        <f t="shared" si="657"/>
        <v>3233</v>
      </c>
      <c r="S282" s="67">
        <f t="shared" si="657"/>
        <v>4664</v>
      </c>
      <c r="T282" s="67">
        <f t="shared" si="657"/>
        <v>5161</v>
      </c>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spans="2:50" x14ac:dyDescent="0.2">
      <c r="B283" s="49" t="s">
        <v>80</v>
      </c>
      <c r="C283" s="67">
        <f t="shared" ref="C283:T283" si="658">AF46</f>
        <v>84</v>
      </c>
      <c r="D283" s="67">
        <f t="shared" si="658"/>
        <v>52</v>
      </c>
      <c r="E283" s="67">
        <f t="shared" si="658"/>
        <v>69</v>
      </c>
      <c r="F283" s="67">
        <f t="shared" si="658"/>
        <v>57</v>
      </c>
      <c r="G283" s="67">
        <f t="shared" si="658"/>
        <v>130</v>
      </c>
      <c r="H283" s="67">
        <f t="shared" si="658"/>
        <v>157</v>
      </c>
      <c r="I283" s="67">
        <f t="shared" si="658"/>
        <v>281</v>
      </c>
      <c r="J283" s="67">
        <f t="shared" si="658"/>
        <v>514</v>
      </c>
      <c r="K283" s="67">
        <f t="shared" si="658"/>
        <v>412</v>
      </c>
      <c r="L283" s="67">
        <f t="shared" si="658"/>
        <v>426</v>
      </c>
      <c r="M283" s="67">
        <f t="shared" si="658"/>
        <v>380</v>
      </c>
      <c r="N283" s="67">
        <f t="shared" si="658"/>
        <v>1023</v>
      </c>
      <c r="O283" s="67">
        <f t="shared" si="658"/>
        <v>2144</v>
      </c>
      <c r="P283" s="67">
        <f t="shared" si="658"/>
        <v>1979</v>
      </c>
      <c r="Q283" s="67">
        <f t="shared" si="658"/>
        <v>950</v>
      </c>
      <c r="R283" s="67">
        <f t="shared" si="658"/>
        <v>1151</v>
      </c>
      <c r="S283" s="67">
        <f t="shared" si="658"/>
        <v>1323</v>
      </c>
      <c r="T283" s="67">
        <f t="shared" si="658"/>
        <v>1382</v>
      </c>
      <c r="U283" s="43"/>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row>
    <row r="284" spans="2:50" x14ac:dyDescent="0.2">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spans="2:50" x14ac:dyDescent="0.2">
      <c r="B285" s="66" t="s">
        <v>147</v>
      </c>
      <c r="C285" s="21">
        <v>43891</v>
      </c>
      <c r="D285" s="21">
        <v>43922</v>
      </c>
      <c r="E285" s="21">
        <v>43952</v>
      </c>
      <c r="F285" s="21">
        <v>43983</v>
      </c>
      <c r="G285" s="21">
        <v>44013</v>
      </c>
      <c r="H285" s="21">
        <v>44044</v>
      </c>
      <c r="I285" s="21">
        <v>44075</v>
      </c>
      <c r="J285" s="21">
        <v>44105</v>
      </c>
      <c r="K285" s="21">
        <v>44136</v>
      </c>
      <c r="L285" s="21">
        <v>44166</v>
      </c>
      <c r="M285" s="21">
        <v>44197</v>
      </c>
      <c r="N285" s="21">
        <v>44228</v>
      </c>
      <c r="O285" s="21">
        <v>44256</v>
      </c>
      <c r="P285" s="21">
        <v>44287</v>
      </c>
      <c r="Q285" s="21">
        <v>44317</v>
      </c>
      <c r="R285" s="21">
        <v>44348</v>
      </c>
      <c r="S285" s="21">
        <v>44378</v>
      </c>
      <c r="T285" s="21">
        <v>44409</v>
      </c>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row>
    <row r="286" spans="2:50" x14ac:dyDescent="0.2">
      <c r="B286" s="49" t="s">
        <v>79</v>
      </c>
      <c r="C286" s="67">
        <f t="shared" ref="C286:T286" si="659">AF98+AF100</f>
        <v>426</v>
      </c>
      <c r="D286" s="67">
        <f t="shared" si="659"/>
        <v>0</v>
      </c>
      <c r="E286" s="67">
        <f t="shared" si="659"/>
        <v>2</v>
      </c>
      <c r="F286" s="67">
        <f t="shared" si="659"/>
        <v>17</v>
      </c>
      <c r="G286" s="67">
        <f t="shared" si="659"/>
        <v>13</v>
      </c>
      <c r="H286" s="67">
        <f t="shared" si="659"/>
        <v>28</v>
      </c>
      <c r="I286" s="67">
        <f t="shared" si="659"/>
        <v>26</v>
      </c>
      <c r="J286" s="67">
        <f t="shared" si="659"/>
        <v>24</v>
      </c>
      <c r="K286" s="67">
        <f t="shared" si="659"/>
        <v>17</v>
      </c>
      <c r="L286" s="67">
        <f t="shared" si="659"/>
        <v>20</v>
      </c>
      <c r="M286" s="67">
        <f t="shared" si="659"/>
        <v>180</v>
      </c>
      <c r="N286" s="67">
        <f t="shared" si="659"/>
        <v>1403</v>
      </c>
      <c r="O286" s="67">
        <f t="shared" si="659"/>
        <v>4928</v>
      </c>
      <c r="P286" s="67">
        <f t="shared" si="659"/>
        <v>3746</v>
      </c>
      <c r="Q286" s="67">
        <f t="shared" si="659"/>
        <v>3508</v>
      </c>
      <c r="R286" s="67">
        <f t="shared" si="659"/>
        <v>6544</v>
      </c>
      <c r="S286" s="67">
        <f t="shared" si="659"/>
        <v>13158</v>
      </c>
      <c r="T286" s="67">
        <f t="shared" si="659"/>
        <v>10872</v>
      </c>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spans="2:50" x14ac:dyDescent="0.2">
      <c r="B287" s="49" t="s">
        <v>80</v>
      </c>
      <c r="C287" s="67">
        <f t="shared" ref="C287:T287" si="660">AF99</f>
        <v>128</v>
      </c>
      <c r="D287" s="67">
        <f t="shared" si="660"/>
        <v>79</v>
      </c>
      <c r="E287" s="67">
        <f t="shared" si="660"/>
        <v>92</v>
      </c>
      <c r="F287" s="67">
        <f t="shared" si="660"/>
        <v>104</v>
      </c>
      <c r="G287" s="67">
        <f t="shared" si="660"/>
        <v>211</v>
      </c>
      <c r="H287" s="67">
        <f t="shared" si="660"/>
        <v>443</v>
      </c>
      <c r="I287" s="67">
        <f t="shared" si="660"/>
        <v>481</v>
      </c>
      <c r="J287" s="67">
        <f t="shared" si="660"/>
        <v>790</v>
      </c>
      <c r="K287" s="67">
        <f t="shared" si="660"/>
        <v>878</v>
      </c>
      <c r="L287" s="67">
        <f t="shared" si="660"/>
        <v>736</v>
      </c>
      <c r="M287" s="67">
        <f t="shared" si="660"/>
        <v>798</v>
      </c>
      <c r="N287" s="67">
        <f t="shared" si="660"/>
        <v>2408</v>
      </c>
      <c r="O287" s="67">
        <f t="shared" si="660"/>
        <v>6790</v>
      </c>
      <c r="P287" s="67">
        <f t="shared" si="660"/>
        <v>4773</v>
      </c>
      <c r="Q287" s="67">
        <f t="shared" si="660"/>
        <v>2011</v>
      </c>
      <c r="R287" s="67">
        <f t="shared" si="660"/>
        <v>1972</v>
      </c>
      <c r="S287" s="67">
        <f t="shared" si="660"/>
        <v>2928</v>
      </c>
      <c r="T287" s="67">
        <f t="shared" si="660"/>
        <v>7135</v>
      </c>
      <c r="U287" s="43"/>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row>
    <row r="288" spans="2:50" x14ac:dyDescent="0.2">
      <c r="B288" s="48"/>
      <c r="C288" s="42"/>
      <c r="D288" s="42"/>
      <c r="E288" s="42"/>
      <c r="F288" s="42"/>
      <c r="G288" s="42"/>
      <c r="H288" s="42"/>
      <c r="I288" s="42"/>
      <c r="J288" s="42"/>
      <c r="K288" s="42"/>
      <c r="L288" s="42"/>
      <c r="M288" s="42"/>
      <c r="N288" s="42"/>
      <c r="O288" s="42"/>
      <c r="P288" s="42"/>
      <c r="Q288" s="42"/>
      <c r="R288" s="42"/>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row>
    <row r="289" spans="2:47" x14ac:dyDescent="0.2">
      <c r="B289" s="66" t="s">
        <v>148</v>
      </c>
      <c r="C289" s="21">
        <v>43891</v>
      </c>
      <c r="D289" s="21">
        <v>43922</v>
      </c>
      <c r="E289" s="21">
        <v>43952</v>
      </c>
      <c r="F289" s="21">
        <v>43983</v>
      </c>
      <c r="G289" s="21">
        <v>44013</v>
      </c>
      <c r="H289" s="21">
        <v>44044</v>
      </c>
      <c r="I289" s="21">
        <v>44075</v>
      </c>
      <c r="J289" s="21">
        <v>44105</v>
      </c>
      <c r="K289" s="21">
        <v>44136</v>
      </c>
      <c r="L289" s="21">
        <v>44166</v>
      </c>
      <c r="M289" s="21">
        <v>44197</v>
      </c>
      <c r="N289" s="21">
        <v>44228</v>
      </c>
      <c r="O289" s="21">
        <v>44256</v>
      </c>
      <c r="P289" s="21">
        <v>44287</v>
      </c>
      <c r="Q289" s="21">
        <v>44317</v>
      </c>
      <c r="R289" s="21">
        <v>44348</v>
      </c>
      <c r="S289" s="21">
        <v>44378</v>
      </c>
      <c r="T289" s="21">
        <v>44409</v>
      </c>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row>
    <row r="290" spans="2:47" x14ac:dyDescent="0.2">
      <c r="B290" s="49" t="s">
        <v>79</v>
      </c>
      <c r="C290" s="67">
        <f t="shared" ref="C290:T290" si="661">AF151+AH153</f>
        <v>575</v>
      </c>
      <c r="D290" s="67">
        <f t="shared" si="661"/>
        <v>7</v>
      </c>
      <c r="E290" s="67">
        <f t="shared" si="661"/>
        <v>8</v>
      </c>
      <c r="F290" s="67">
        <f t="shared" si="661"/>
        <v>11</v>
      </c>
      <c r="G290" s="67">
        <f t="shared" si="661"/>
        <v>13</v>
      </c>
      <c r="H290" s="67">
        <f t="shared" si="661"/>
        <v>61</v>
      </c>
      <c r="I290" s="67">
        <f t="shared" si="661"/>
        <v>14</v>
      </c>
      <c r="J290" s="67">
        <f t="shared" si="661"/>
        <v>30</v>
      </c>
      <c r="K290" s="67">
        <f t="shared" si="661"/>
        <v>47</v>
      </c>
      <c r="L290" s="67">
        <f t="shared" si="661"/>
        <v>76</v>
      </c>
      <c r="M290" s="67">
        <f t="shared" si="661"/>
        <v>535</v>
      </c>
      <c r="N290" s="67">
        <f t="shared" si="661"/>
        <v>4992</v>
      </c>
      <c r="O290" s="67">
        <f t="shared" si="661"/>
        <v>15895</v>
      </c>
      <c r="P290" s="67">
        <f t="shared" si="661"/>
        <v>12476</v>
      </c>
      <c r="Q290" s="67">
        <f t="shared" si="661"/>
        <v>10226</v>
      </c>
      <c r="R290" s="67">
        <f t="shared" si="661"/>
        <v>13459</v>
      </c>
      <c r="S290" s="67">
        <f t="shared" si="661"/>
        <v>20258</v>
      </c>
      <c r="T290" s="67">
        <f t="shared" si="661"/>
        <v>18229</v>
      </c>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row>
    <row r="291" spans="2:47" x14ac:dyDescent="0.2">
      <c r="B291" s="49" t="s">
        <v>80</v>
      </c>
      <c r="C291" s="67">
        <f t="shared" ref="C291:T291" si="662">AF152</f>
        <v>148</v>
      </c>
      <c r="D291" s="67">
        <f t="shared" si="662"/>
        <v>178</v>
      </c>
      <c r="E291" s="67">
        <f t="shared" si="662"/>
        <v>205</v>
      </c>
      <c r="F291" s="67">
        <f t="shared" si="662"/>
        <v>315</v>
      </c>
      <c r="G291" s="67">
        <f t="shared" si="662"/>
        <v>364</v>
      </c>
      <c r="H291" s="67">
        <f t="shared" si="662"/>
        <v>504</v>
      </c>
      <c r="I291" s="67">
        <f t="shared" si="662"/>
        <v>524</v>
      </c>
      <c r="J291" s="67">
        <f t="shared" si="662"/>
        <v>1110</v>
      </c>
      <c r="K291" s="67">
        <f t="shared" si="662"/>
        <v>879</v>
      </c>
      <c r="L291" s="67">
        <f t="shared" si="662"/>
        <v>1138</v>
      </c>
      <c r="M291" s="67">
        <f t="shared" si="662"/>
        <v>1467</v>
      </c>
      <c r="N291" s="67">
        <f t="shared" si="662"/>
        <v>4411</v>
      </c>
      <c r="O291" s="67">
        <f t="shared" si="662"/>
        <v>10211</v>
      </c>
      <c r="P291" s="67">
        <f t="shared" si="662"/>
        <v>8924</v>
      </c>
      <c r="Q291" s="67">
        <f t="shared" si="662"/>
        <v>4346</v>
      </c>
      <c r="R291" s="67">
        <f t="shared" si="662"/>
        <v>3189</v>
      </c>
      <c r="S291" s="67">
        <f t="shared" si="662"/>
        <v>3705</v>
      </c>
      <c r="T291" s="67">
        <f t="shared" si="662"/>
        <v>5331</v>
      </c>
      <c r="U291" s="43"/>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row>
    <row r="292" spans="2:47" x14ac:dyDescent="0.2">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row>
    <row r="293" spans="2:47" x14ac:dyDescent="0.2">
      <c r="B293" s="66" t="s">
        <v>149</v>
      </c>
      <c r="C293" s="21">
        <v>43891</v>
      </c>
      <c r="D293" s="21">
        <v>43922</v>
      </c>
      <c r="E293" s="21">
        <v>43952</v>
      </c>
      <c r="F293" s="21">
        <v>43983</v>
      </c>
      <c r="G293" s="21">
        <v>44013</v>
      </c>
      <c r="H293" s="21">
        <v>44044</v>
      </c>
      <c r="I293" s="21">
        <v>44075</v>
      </c>
      <c r="J293" s="21">
        <v>44105</v>
      </c>
      <c r="K293" s="21">
        <v>44136</v>
      </c>
      <c r="L293" s="21">
        <v>44166</v>
      </c>
      <c r="M293" s="21">
        <v>44197</v>
      </c>
      <c r="N293" s="21">
        <v>44228</v>
      </c>
      <c r="O293" s="21">
        <v>44256</v>
      </c>
      <c r="P293" s="21">
        <v>44287</v>
      </c>
      <c r="Q293" s="21">
        <v>44317</v>
      </c>
      <c r="R293" s="21">
        <v>44348</v>
      </c>
      <c r="S293" s="21">
        <v>44378</v>
      </c>
      <c r="T293" s="21">
        <v>44409</v>
      </c>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row>
    <row r="294" spans="2:47" x14ac:dyDescent="0.2">
      <c r="B294" s="49" t="s">
        <v>79</v>
      </c>
      <c r="C294" s="67">
        <f t="shared" ref="C294:R294" si="663">AF204+AF210</f>
        <v>709.5</v>
      </c>
      <c r="D294" s="67">
        <f t="shared" si="663"/>
        <v>13.8</v>
      </c>
      <c r="E294" s="67">
        <f t="shared" si="663"/>
        <v>26.2</v>
      </c>
      <c r="F294" s="67">
        <f t="shared" si="663"/>
        <v>34.9</v>
      </c>
      <c r="G294" s="67">
        <f t="shared" si="663"/>
        <v>41.2</v>
      </c>
      <c r="H294" s="67">
        <f t="shared" si="663"/>
        <v>44.8</v>
      </c>
      <c r="I294" s="67">
        <f t="shared" si="663"/>
        <v>75.599999999999994</v>
      </c>
      <c r="J294" s="67">
        <f t="shared" si="663"/>
        <v>41.4</v>
      </c>
      <c r="K294" s="67">
        <f t="shared" si="663"/>
        <v>46</v>
      </c>
      <c r="L294" s="67">
        <f t="shared" si="663"/>
        <v>63</v>
      </c>
      <c r="M294" s="67">
        <f t="shared" si="663"/>
        <v>159.30000000000001</v>
      </c>
      <c r="N294" s="67">
        <f t="shared" si="663"/>
        <v>275</v>
      </c>
      <c r="O294" s="67">
        <f t="shared" si="663"/>
        <v>601.1</v>
      </c>
      <c r="P294" s="67">
        <f t="shared" si="663"/>
        <v>513.5</v>
      </c>
      <c r="Q294" s="67">
        <f t="shared" si="663"/>
        <v>718.09999999999991</v>
      </c>
      <c r="R294" s="67">
        <f t="shared" si="663"/>
        <v>968.8</v>
      </c>
      <c r="S294" s="67">
        <f>AV204+AV210</f>
        <v>1155</v>
      </c>
      <c r="T294" s="67">
        <f>AW204+AW210</f>
        <v>1202.4000000000001</v>
      </c>
      <c r="U294" s="43"/>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row>
    <row r="295" spans="2:47" x14ac:dyDescent="0.2">
      <c r="B295" s="49" t="s">
        <v>80</v>
      </c>
      <c r="C295" s="67">
        <f t="shared" ref="C295:R295" si="664">AF205</f>
        <v>117</v>
      </c>
      <c r="D295" s="67">
        <f t="shared" si="664"/>
        <v>264</v>
      </c>
      <c r="E295" s="67">
        <f t="shared" si="664"/>
        <v>450</v>
      </c>
      <c r="F295" s="67">
        <f t="shared" si="664"/>
        <v>666</v>
      </c>
      <c r="G295" s="67">
        <f t="shared" si="664"/>
        <v>695</v>
      </c>
      <c r="H295" s="67">
        <f t="shared" si="664"/>
        <v>928</v>
      </c>
      <c r="I295" s="67">
        <f t="shared" si="664"/>
        <v>1001</v>
      </c>
      <c r="J295" s="67">
        <f t="shared" si="664"/>
        <v>1150</v>
      </c>
      <c r="K295" s="67">
        <f t="shared" si="664"/>
        <v>1181</v>
      </c>
      <c r="L295" s="67">
        <f t="shared" si="664"/>
        <v>685</v>
      </c>
      <c r="M295" s="67">
        <f t="shared" si="664"/>
        <v>762</v>
      </c>
      <c r="N295" s="67">
        <f t="shared" si="664"/>
        <v>947</v>
      </c>
      <c r="O295" s="67">
        <f t="shared" si="664"/>
        <v>1385</v>
      </c>
      <c r="P295" s="67">
        <f t="shared" si="664"/>
        <v>1467</v>
      </c>
      <c r="Q295" s="67">
        <f t="shared" si="664"/>
        <v>1363</v>
      </c>
      <c r="R295" s="67">
        <f t="shared" si="664"/>
        <v>1206</v>
      </c>
      <c r="S295" s="67">
        <f>AV205</f>
        <v>1370</v>
      </c>
      <c r="T295" s="67">
        <f>AW205</f>
        <v>1505</v>
      </c>
      <c r="U295" s="43"/>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row>
    <row r="297" spans="2:47" x14ac:dyDescent="0.2">
      <c r="B297" s="66" t="s">
        <v>150</v>
      </c>
      <c r="C297" s="21">
        <v>43891</v>
      </c>
      <c r="D297" s="21">
        <v>43922</v>
      </c>
      <c r="E297" s="21">
        <v>43952</v>
      </c>
      <c r="F297" s="21">
        <v>43983</v>
      </c>
      <c r="G297" s="21">
        <v>44013</v>
      </c>
      <c r="H297" s="21">
        <v>44044</v>
      </c>
      <c r="I297" s="21">
        <v>44075</v>
      </c>
      <c r="J297" s="21">
        <v>44105</v>
      </c>
      <c r="K297" s="21">
        <v>44136</v>
      </c>
      <c r="L297" s="21">
        <v>44166</v>
      </c>
      <c r="M297" s="21">
        <v>44197</v>
      </c>
      <c r="N297" s="21">
        <v>44228</v>
      </c>
      <c r="O297" s="21">
        <v>44256</v>
      </c>
      <c r="P297" s="21">
        <v>44287</v>
      </c>
      <c r="Q297" s="21">
        <v>44317</v>
      </c>
      <c r="R297" s="21">
        <v>44348</v>
      </c>
      <c r="S297" s="21">
        <v>44378</v>
      </c>
      <c r="T297" s="21">
        <v>44409</v>
      </c>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row>
    <row r="298" spans="2:47" x14ac:dyDescent="0.2">
      <c r="B298" s="35" t="s">
        <v>24</v>
      </c>
      <c r="C298" s="81">
        <f>C283/(C282+C283)</f>
        <v>0.25846153846153846</v>
      </c>
      <c r="D298" s="81">
        <f t="shared" ref="D298:R298" si="665">D283/(D282+D283)</f>
        <v>1</v>
      </c>
      <c r="E298" s="81">
        <f t="shared" si="665"/>
        <v>0.971830985915493</v>
      </c>
      <c r="F298" s="81">
        <f t="shared" si="665"/>
        <v>0.96610169491525422</v>
      </c>
      <c r="G298" s="81">
        <f t="shared" si="665"/>
        <v>1</v>
      </c>
      <c r="H298" s="81">
        <f t="shared" si="665"/>
        <v>0.90751445086705207</v>
      </c>
      <c r="I298" s="81">
        <f t="shared" si="665"/>
        <v>0.94295302013422821</v>
      </c>
      <c r="J298" s="81">
        <f t="shared" si="665"/>
        <v>0.97348484848484851</v>
      </c>
      <c r="K298" s="81">
        <f t="shared" si="665"/>
        <v>0.98800959232613905</v>
      </c>
      <c r="L298" s="81">
        <f t="shared" si="665"/>
        <v>0.94666666666666666</v>
      </c>
      <c r="M298" s="81">
        <f t="shared" si="665"/>
        <v>0.74803149606299213</v>
      </c>
      <c r="N298" s="81">
        <f t="shared" si="665"/>
        <v>0.55327203893996757</v>
      </c>
      <c r="O298" s="81">
        <f t="shared" si="665"/>
        <v>0.51975757575757575</v>
      </c>
      <c r="P298" s="81">
        <f t="shared" si="665"/>
        <v>0.45059198542805101</v>
      </c>
      <c r="Q298" s="81">
        <f t="shared" si="665"/>
        <v>0.27353872732507917</v>
      </c>
      <c r="R298" s="81">
        <f t="shared" si="665"/>
        <v>0.26254562043795621</v>
      </c>
      <c r="S298" s="81">
        <f>S283/(S282+S283)</f>
        <v>0.22097878737264073</v>
      </c>
      <c r="T298" s="81">
        <f>T283/(T282+T283)</f>
        <v>0.21121809567476693</v>
      </c>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row>
    <row r="299" spans="2:47" x14ac:dyDescent="0.2">
      <c r="B299" s="35" t="s">
        <v>25</v>
      </c>
      <c r="C299" s="81">
        <f t="shared" ref="C299:R299" si="666">C287/(C286+C287)</f>
        <v>0.23104693140794225</v>
      </c>
      <c r="D299" s="81">
        <f t="shared" si="666"/>
        <v>1</v>
      </c>
      <c r="E299" s="81">
        <f t="shared" si="666"/>
        <v>0.97872340425531912</v>
      </c>
      <c r="F299" s="81">
        <f t="shared" si="666"/>
        <v>0.85950413223140498</v>
      </c>
      <c r="G299" s="81">
        <f t="shared" si="666"/>
        <v>0.9419642857142857</v>
      </c>
      <c r="H299" s="81">
        <f t="shared" si="666"/>
        <v>0.94055201698513802</v>
      </c>
      <c r="I299" s="81">
        <f t="shared" si="666"/>
        <v>0.94871794871794868</v>
      </c>
      <c r="J299" s="81">
        <f t="shared" si="666"/>
        <v>0.97051597051597049</v>
      </c>
      <c r="K299" s="81">
        <f t="shared" si="666"/>
        <v>0.98100558659217874</v>
      </c>
      <c r="L299" s="81">
        <f t="shared" si="666"/>
        <v>0.97354497354497349</v>
      </c>
      <c r="M299" s="81">
        <f t="shared" si="666"/>
        <v>0.81595092024539873</v>
      </c>
      <c r="N299" s="81">
        <f t="shared" si="666"/>
        <v>0.63185515612700083</v>
      </c>
      <c r="O299" s="81">
        <f t="shared" si="666"/>
        <v>0.57945041816009557</v>
      </c>
      <c r="P299" s="81">
        <f t="shared" si="666"/>
        <v>0.56027702782016664</v>
      </c>
      <c r="Q299" s="81">
        <f t="shared" si="666"/>
        <v>0.36437760463852148</v>
      </c>
      <c r="R299" s="81">
        <f t="shared" si="666"/>
        <v>0.23156411460779708</v>
      </c>
      <c r="S299" s="81">
        <f>S287/(S286+S287)</f>
        <v>0.18202163371876165</v>
      </c>
      <c r="T299" s="81">
        <f>T287/(T286+T287)</f>
        <v>0.39623479757871938</v>
      </c>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row>
    <row r="300" spans="2:47" x14ac:dyDescent="0.2">
      <c r="B300" s="35" t="s">
        <v>26</v>
      </c>
      <c r="C300" s="81">
        <f t="shared" ref="C300:R300" si="667">C291/(C290+C291)</f>
        <v>0.20470262793914246</v>
      </c>
      <c r="D300" s="81">
        <f t="shared" si="667"/>
        <v>0.96216216216216222</v>
      </c>
      <c r="E300" s="81">
        <f t="shared" si="667"/>
        <v>0.96244131455399062</v>
      </c>
      <c r="F300" s="81">
        <f t="shared" si="667"/>
        <v>0.96625766871165641</v>
      </c>
      <c r="G300" s="81">
        <f t="shared" si="667"/>
        <v>0.96551724137931039</v>
      </c>
      <c r="H300" s="81">
        <f t="shared" si="667"/>
        <v>0.89203539823008848</v>
      </c>
      <c r="I300" s="81">
        <f t="shared" si="667"/>
        <v>0.97397769516728627</v>
      </c>
      <c r="J300" s="81">
        <f t="shared" si="667"/>
        <v>0.97368421052631582</v>
      </c>
      <c r="K300" s="81">
        <f t="shared" si="667"/>
        <v>0.94924406047516197</v>
      </c>
      <c r="L300" s="81">
        <f t="shared" si="667"/>
        <v>0.93739703459637558</v>
      </c>
      <c r="M300" s="81">
        <f t="shared" si="667"/>
        <v>0.73276723276723277</v>
      </c>
      <c r="N300" s="81">
        <f t="shared" si="667"/>
        <v>0.46910560459427841</v>
      </c>
      <c r="O300" s="81">
        <f t="shared" si="667"/>
        <v>0.39113613728644758</v>
      </c>
      <c r="P300" s="81">
        <f t="shared" si="667"/>
        <v>0.41700934579439253</v>
      </c>
      <c r="Q300" s="81">
        <f t="shared" si="667"/>
        <v>0.29824320614877847</v>
      </c>
      <c r="R300" s="81">
        <f t="shared" si="667"/>
        <v>0.19155454108601633</v>
      </c>
      <c r="S300" s="81">
        <f>S291/(S290+S291)</f>
        <v>0.15461336226682804</v>
      </c>
      <c r="T300" s="81">
        <f>T291/(T290+T291)</f>
        <v>0.22627334465195245</v>
      </c>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row>
    <row r="301" spans="2:47" x14ac:dyDescent="0.2">
      <c r="B301" s="35" t="s">
        <v>12</v>
      </c>
      <c r="C301" s="81">
        <f t="shared" ref="C301:R301" si="668">C295/(C295+C294)</f>
        <v>0.14156079854809436</v>
      </c>
      <c r="D301" s="81">
        <f t="shared" si="668"/>
        <v>0.95032397408207336</v>
      </c>
      <c r="E301" s="81">
        <f t="shared" si="668"/>
        <v>0.94498110037799243</v>
      </c>
      <c r="F301" s="81">
        <f t="shared" si="668"/>
        <v>0.95020687687259242</v>
      </c>
      <c r="G301" s="81">
        <f t="shared" si="668"/>
        <v>0.94403694648193415</v>
      </c>
      <c r="H301" s="81">
        <f t="shared" si="668"/>
        <v>0.95394736842105265</v>
      </c>
      <c r="I301" s="81">
        <f t="shared" si="668"/>
        <v>0.92977893368010411</v>
      </c>
      <c r="J301" s="81">
        <f t="shared" si="668"/>
        <v>0.96525096525096521</v>
      </c>
      <c r="K301" s="81">
        <f t="shared" si="668"/>
        <v>0.9625101874490628</v>
      </c>
      <c r="L301" s="81">
        <f t="shared" si="668"/>
        <v>0.91577540106951871</v>
      </c>
      <c r="M301" s="81">
        <f t="shared" si="668"/>
        <v>0.82709215239335721</v>
      </c>
      <c r="N301" s="81">
        <f t="shared" si="668"/>
        <v>0.77495908346972175</v>
      </c>
      <c r="O301" s="81">
        <f t="shared" si="668"/>
        <v>0.69734655858214589</v>
      </c>
      <c r="P301" s="81">
        <f t="shared" si="668"/>
        <v>0.74072203988891694</v>
      </c>
      <c r="Q301" s="81">
        <f t="shared" si="668"/>
        <v>0.65494209792897995</v>
      </c>
      <c r="R301" s="81">
        <f t="shared" si="668"/>
        <v>0.55453375022990614</v>
      </c>
      <c r="S301" s="81">
        <f>S295/(S295+S294)</f>
        <v>0.54257425742574261</v>
      </c>
      <c r="T301" s="81">
        <f>T295/(T295+T294)</f>
        <v>0.5558838738272881</v>
      </c>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row>
    <row r="303" spans="2:47" x14ac:dyDescent="0.2">
      <c r="B303" s="116" t="s">
        <v>151</v>
      </c>
      <c r="C303" s="57">
        <v>43891</v>
      </c>
      <c r="D303" s="57">
        <v>43922</v>
      </c>
      <c r="E303" s="57">
        <v>43952</v>
      </c>
      <c r="F303" s="57">
        <v>43983</v>
      </c>
      <c r="G303" s="57">
        <v>44013</v>
      </c>
      <c r="H303" s="57">
        <v>44044</v>
      </c>
      <c r="I303" s="57">
        <v>44075</v>
      </c>
      <c r="J303" s="57">
        <v>44105</v>
      </c>
      <c r="K303" s="57">
        <v>44136</v>
      </c>
      <c r="L303" s="57">
        <v>44166</v>
      </c>
      <c r="M303" s="57">
        <v>44197</v>
      </c>
      <c r="N303" s="57">
        <v>44228</v>
      </c>
      <c r="O303" s="57">
        <v>44256</v>
      </c>
      <c r="P303" s="57">
        <v>44287</v>
      </c>
      <c r="Q303" s="57">
        <v>44317</v>
      </c>
      <c r="R303" s="57">
        <v>44348</v>
      </c>
      <c r="S303" s="57">
        <v>44378</v>
      </c>
      <c r="T303" s="21">
        <v>44409</v>
      </c>
    </row>
    <row r="304" spans="2:47" x14ac:dyDescent="0.2">
      <c r="B304" s="49" t="s">
        <v>135</v>
      </c>
      <c r="C304" s="67">
        <f t="shared" ref="C304:L305" si="669">AF51+AF53</f>
        <v>246</v>
      </c>
      <c r="D304" s="67">
        <f t="shared" si="669"/>
        <v>6</v>
      </c>
      <c r="E304" s="67">
        <f t="shared" si="669"/>
        <v>1</v>
      </c>
      <c r="F304" s="67">
        <f t="shared" si="669"/>
        <v>10</v>
      </c>
      <c r="G304" s="67">
        <f t="shared" si="669"/>
        <v>14</v>
      </c>
      <c r="H304" s="67">
        <f t="shared" si="669"/>
        <v>69</v>
      </c>
      <c r="I304" s="67">
        <f t="shared" si="669"/>
        <v>152</v>
      </c>
      <c r="J304" s="67">
        <f t="shared" si="669"/>
        <v>221</v>
      </c>
      <c r="K304" s="67">
        <f t="shared" si="669"/>
        <v>285</v>
      </c>
      <c r="L304" s="67">
        <f t="shared" si="669"/>
        <v>356</v>
      </c>
      <c r="M304" s="67">
        <f t="shared" ref="M304:R305" si="670">AP51+AP53</f>
        <v>391</v>
      </c>
      <c r="N304" s="67">
        <f t="shared" si="670"/>
        <v>770</v>
      </c>
      <c r="O304" s="67">
        <f t="shared" si="670"/>
        <v>1580</v>
      </c>
      <c r="P304" s="67">
        <f t="shared" si="670"/>
        <v>2093</v>
      </c>
      <c r="Q304" s="67">
        <f t="shared" si="670"/>
        <v>1670</v>
      </c>
      <c r="R304" s="67">
        <f t="shared" si="670"/>
        <v>1846</v>
      </c>
      <c r="S304" s="67">
        <f>AV51+AV53</f>
        <v>2114</v>
      </c>
      <c r="T304" s="67">
        <f>AW51+AW53</f>
        <v>2115</v>
      </c>
    </row>
    <row r="305" spans="2:20" x14ac:dyDescent="0.2">
      <c r="B305" s="49" t="s">
        <v>136</v>
      </c>
      <c r="C305" s="67">
        <f t="shared" si="669"/>
        <v>20</v>
      </c>
      <c r="D305" s="67">
        <f t="shared" si="669"/>
        <v>16</v>
      </c>
      <c r="E305" s="67">
        <f t="shared" si="669"/>
        <v>10</v>
      </c>
      <c r="F305" s="67">
        <f t="shared" si="669"/>
        <v>28</v>
      </c>
      <c r="G305" s="67">
        <f t="shared" si="669"/>
        <v>80</v>
      </c>
      <c r="H305" s="67">
        <f t="shared" si="669"/>
        <v>79</v>
      </c>
      <c r="I305" s="67">
        <f t="shared" si="669"/>
        <v>76</v>
      </c>
      <c r="J305" s="67">
        <f t="shared" si="669"/>
        <v>116</v>
      </c>
      <c r="K305" s="67">
        <f t="shared" si="669"/>
        <v>64</v>
      </c>
      <c r="L305" s="67">
        <f t="shared" si="669"/>
        <v>0</v>
      </c>
      <c r="M305" s="67">
        <f t="shared" si="670"/>
        <v>0</v>
      </c>
      <c r="N305" s="67">
        <f t="shared" si="670"/>
        <v>0</v>
      </c>
      <c r="O305" s="67">
        <f t="shared" si="670"/>
        <v>0</v>
      </c>
      <c r="P305" s="67">
        <f t="shared" si="670"/>
        <v>1</v>
      </c>
      <c r="Q305" s="67">
        <f t="shared" si="670"/>
        <v>0</v>
      </c>
      <c r="R305" s="67">
        <f t="shared" si="670"/>
        <v>0</v>
      </c>
      <c r="S305" s="67">
        <f>AV52+AV54</f>
        <v>0</v>
      </c>
      <c r="T305" s="67">
        <f>AW52+AW54</f>
        <v>1</v>
      </c>
    </row>
    <row r="307" spans="2:20" x14ac:dyDescent="0.2">
      <c r="B307" s="116" t="s">
        <v>152</v>
      </c>
      <c r="C307" s="57">
        <v>43891</v>
      </c>
      <c r="D307" s="57">
        <v>43922</v>
      </c>
      <c r="E307" s="57">
        <v>43952</v>
      </c>
      <c r="F307" s="57">
        <v>43983</v>
      </c>
      <c r="G307" s="57">
        <v>44013</v>
      </c>
      <c r="H307" s="57">
        <v>44044</v>
      </c>
      <c r="I307" s="57">
        <v>44075</v>
      </c>
      <c r="J307" s="57">
        <v>44105</v>
      </c>
      <c r="K307" s="57">
        <v>44136</v>
      </c>
      <c r="L307" s="57">
        <v>44166</v>
      </c>
      <c r="M307" s="57">
        <v>44197</v>
      </c>
      <c r="N307" s="57">
        <v>44228</v>
      </c>
      <c r="O307" s="57">
        <v>44256</v>
      </c>
      <c r="P307" s="57">
        <v>44287</v>
      </c>
      <c r="Q307" s="57">
        <v>44317</v>
      </c>
      <c r="R307" s="57">
        <v>44348</v>
      </c>
      <c r="S307" s="57">
        <v>44378</v>
      </c>
      <c r="T307" s="21">
        <v>44409</v>
      </c>
    </row>
    <row r="308" spans="2:20" x14ac:dyDescent="0.2">
      <c r="B308" s="49" t="s">
        <v>135</v>
      </c>
      <c r="C308" s="67">
        <f t="shared" ref="C308:L309" si="671">AF104+AF106</f>
        <v>845</v>
      </c>
      <c r="D308" s="67">
        <f t="shared" si="671"/>
        <v>13</v>
      </c>
      <c r="E308" s="67">
        <f t="shared" si="671"/>
        <v>0</v>
      </c>
      <c r="F308" s="67">
        <f t="shared" si="671"/>
        <v>6</v>
      </c>
      <c r="G308" s="67">
        <f t="shared" si="671"/>
        <v>52</v>
      </c>
      <c r="H308" s="67">
        <f t="shared" si="671"/>
        <v>161</v>
      </c>
      <c r="I308" s="67">
        <f t="shared" si="671"/>
        <v>531</v>
      </c>
      <c r="J308" s="67">
        <f t="shared" si="671"/>
        <v>626</v>
      </c>
      <c r="K308" s="67">
        <f t="shared" si="671"/>
        <v>1048</v>
      </c>
      <c r="L308" s="67">
        <f t="shared" si="671"/>
        <v>1664</v>
      </c>
      <c r="M308" s="67">
        <f t="shared" ref="M308:R309" si="672">AP104+AP106</f>
        <v>2074</v>
      </c>
      <c r="N308" s="67">
        <f t="shared" si="672"/>
        <v>3911</v>
      </c>
      <c r="O308" s="67">
        <f t="shared" si="672"/>
        <v>8375</v>
      </c>
      <c r="P308" s="67">
        <f t="shared" si="672"/>
        <v>6628</v>
      </c>
      <c r="Q308" s="67">
        <f t="shared" si="672"/>
        <v>5255</v>
      </c>
      <c r="R308" s="67">
        <f t="shared" si="672"/>
        <v>6181</v>
      </c>
      <c r="S308" s="67">
        <f>AV104+AV106</f>
        <v>8015</v>
      </c>
      <c r="T308" s="67">
        <f>AW104+AW106</f>
        <v>8278</v>
      </c>
    </row>
    <row r="309" spans="2:20" x14ac:dyDescent="0.2">
      <c r="B309" s="49" t="s">
        <v>136</v>
      </c>
      <c r="C309" s="67">
        <f t="shared" si="671"/>
        <v>169</v>
      </c>
      <c r="D309" s="67">
        <f t="shared" si="671"/>
        <v>84</v>
      </c>
      <c r="E309" s="67">
        <f t="shared" si="671"/>
        <v>47</v>
      </c>
      <c r="F309" s="67">
        <f t="shared" si="671"/>
        <v>99</v>
      </c>
      <c r="G309" s="67">
        <f t="shared" si="671"/>
        <v>275</v>
      </c>
      <c r="H309" s="67">
        <f t="shared" si="671"/>
        <v>416</v>
      </c>
      <c r="I309" s="67">
        <f t="shared" si="671"/>
        <v>339</v>
      </c>
      <c r="J309" s="67">
        <f t="shared" si="671"/>
        <v>457</v>
      </c>
      <c r="K309" s="67">
        <f t="shared" si="671"/>
        <v>311</v>
      </c>
      <c r="L309" s="67">
        <f t="shared" si="671"/>
        <v>0</v>
      </c>
      <c r="M309" s="67">
        <f t="shared" si="672"/>
        <v>0</v>
      </c>
      <c r="N309" s="67">
        <f t="shared" si="672"/>
        <v>1</v>
      </c>
      <c r="O309" s="67">
        <f t="shared" si="672"/>
        <v>0</v>
      </c>
      <c r="P309" s="67">
        <f t="shared" si="672"/>
        <v>0</v>
      </c>
      <c r="Q309" s="67">
        <f t="shared" si="672"/>
        <v>0</v>
      </c>
      <c r="R309" s="67">
        <f t="shared" si="672"/>
        <v>0</v>
      </c>
      <c r="S309" s="67">
        <f>AV105+AV107</f>
        <v>0</v>
      </c>
      <c r="T309" s="67">
        <f>AW105+AW107</f>
        <v>4</v>
      </c>
    </row>
    <row r="311" spans="2:20" x14ac:dyDescent="0.2">
      <c r="B311" s="116" t="s">
        <v>153</v>
      </c>
      <c r="C311" s="57">
        <v>43891</v>
      </c>
      <c r="D311" s="57">
        <v>43922</v>
      </c>
      <c r="E311" s="57">
        <v>43952</v>
      </c>
      <c r="F311" s="57">
        <v>43983</v>
      </c>
      <c r="G311" s="57">
        <v>44013</v>
      </c>
      <c r="H311" s="57">
        <v>44044</v>
      </c>
      <c r="I311" s="57">
        <v>44075</v>
      </c>
      <c r="J311" s="57">
        <v>44105</v>
      </c>
      <c r="K311" s="57">
        <v>44136</v>
      </c>
      <c r="L311" s="57">
        <v>44166</v>
      </c>
      <c r="M311" s="57">
        <v>44197</v>
      </c>
      <c r="N311" s="57">
        <v>44228</v>
      </c>
      <c r="O311" s="57">
        <v>44256</v>
      </c>
      <c r="P311" s="57">
        <v>44287</v>
      </c>
      <c r="Q311" s="57">
        <v>44317</v>
      </c>
      <c r="R311" s="57">
        <v>44348</v>
      </c>
      <c r="S311" s="57">
        <v>44378</v>
      </c>
      <c r="T311" s="21">
        <v>44409</v>
      </c>
    </row>
    <row r="312" spans="2:20" x14ac:dyDescent="0.2">
      <c r="B312" s="49" t="s">
        <v>135</v>
      </c>
      <c r="C312" s="67">
        <f t="shared" ref="C312:L313" si="673">AF157+AF159</f>
        <v>461</v>
      </c>
      <c r="D312" s="67">
        <f t="shared" si="673"/>
        <v>4</v>
      </c>
      <c r="E312" s="67">
        <f t="shared" si="673"/>
        <v>4</v>
      </c>
      <c r="F312" s="67">
        <f t="shared" si="673"/>
        <v>16</v>
      </c>
      <c r="G312" s="67">
        <f t="shared" si="673"/>
        <v>64</v>
      </c>
      <c r="H312" s="67">
        <f t="shared" si="673"/>
        <v>154</v>
      </c>
      <c r="I312" s="67">
        <f t="shared" si="673"/>
        <v>391</v>
      </c>
      <c r="J312" s="67">
        <f t="shared" si="673"/>
        <v>547</v>
      </c>
      <c r="K312" s="67">
        <f t="shared" si="673"/>
        <v>647</v>
      </c>
      <c r="L312" s="67">
        <f t="shared" si="673"/>
        <v>946</v>
      </c>
      <c r="M312" s="67">
        <f t="shared" ref="M312:R313" si="674">AP157+AP159</f>
        <v>1149</v>
      </c>
      <c r="N312" s="67">
        <f t="shared" si="674"/>
        <v>2561</v>
      </c>
      <c r="O312" s="67">
        <f t="shared" si="674"/>
        <v>5947</v>
      </c>
      <c r="P312" s="67">
        <f t="shared" si="674"/>
        <v>5209</v>
      </c>
      <c r="Q312" s="67">
        <f t="shared" si="674"/>
        <v>3821</v>
      </c>
      <c r="R312" s="67">
        <f t="shared" si="674"/>
        <v>4205</v>
      </c>
      <c r="S312" s="67">
        <f>AV157+AV159</f>
        <v>5625</v>
      </c>
      <c r="T312" s="67">
        <f>AW157+AW159</f>
        <v>5346</v>
      </c>
    </row>
    <row r="313" spans="2:20" x14ac:dyDescent="0.2">
      <c r="B313" s="49" t="s">
        <v>136</v>
      </c>
      <c r="C313" s="67">
        <f t="shared" si="673"/>
        <v>49</v>
      </c>
      <c r="D313" s="67">
        <f t="shared" si="673"/>
        <v>56</v>
      </c>
      <c r="E313" s="67">
        <f t="shared" si="673"/>
        <v>53</v>
      </c>
      <c r="F313" s="67">
        <f t="shared" si="673"/>
        <v>171</v>
      </c>
      <c r="G313" s="67">
        <f t="shared" si="673"/>
        <v>295</v>
      </c>
      <c r="H313" s="67">
        <f t="shared" si="673"/>
        <v>240</v>
      </c>
      <c r="I313" s="67">
        <f t="shared" si="673"/>
        <v>208</v>
      </c>
      <c r="J313" s="67">
        <f t="shared" si="673"/>
        <v>222</v>
      </c>
      <c r="K313" s="67">
        <f t="shared" si="673"/>
        <v>8</v>
      </c>
      <c r="L313" s="67">
        <f t="shared" si="673"/>
        <v>0</v>
      </c>
      <c r="M313" s="67">
        <f t="shared" si="674"/>
        <v>0</v>
      </c>
      <c r="N313" s="67">
        <f t="shared" si="674"/>
        <v>1</v>
      </c>
      <c r="O313" s="67">
        <f t="shared" si="674"/>
        <v>0</v>
      </c>
      <c r="P313" s="67">
        <f t="shared" si="674"/>
        <v>0</v>
      </c>
      <c r="Q313" s="67">
        <f t="shared" si="674"/>
        <v>0</v>
      </c>
      <c r="R313" s="67">
        <f t="shared" si="674"/>
        <v>0</v>
      </c>
      <c r="S313" s="67">
        <f>AV158+AV160</f>
        <v>0</v>
      </c>
      <c r="T313" s="67">
        <f>AW158+AW160</f>
        <v>2</v>
      </c>
    </row>
    <row r="315" spans="2:20" x14ac:dyDescent="0.2">
      <c r="B315" s="116" t="s">
        <v>154</v>
      </c>
      <c r="C315" s="57">
        <v>43891</v>
      </c>
      <c r="D315" s="57">
        <v>43922</v>
      </c>
      <c r="E315" s="57">
        <v>43952</v>
      </c>
      <c r="F315" s="57">
        <v>43983</v>
      </c>
      <c r="G315" s="57">
        <v>44013</v>
      </c>
      <c r="H315" s="57">
        <v>44044</v>
      </c>
      <c r="I315" s="57">
        <v>44075</v>
      </c>
      <c r="J315" s="57">
        <v>44105</v>
      </c>
      <c r="K315" s="57">
        <v>44136</v>
      </c>
      <c r="L315" s="57">
        <v>44166</v>
      </c>
      <c r="M315" s="57">
        <v>44197</v>
      </c>
      <c r="N315" s="57">
        <v>44228</v>
      </c>
      <c r="O315" s="57">
        <v>44256</v>
      </c>
      <c r="P315" s="57">
        <v>44287</v>
      </c>
      <c r="Q315" s="57">
        <v>44317</v>
      </c>
      <c r="R315" s="57">
        <v>44348</v>
      </c>
      <c r="S315" s="57">
        <v>44378</v>
      </c>
      <c r="T315" s="21">
        <v>44409</v>
      </c>
    </row>
    <row r="316" spans="2:20" x14ac:dyDescent="0.2">
      <c r="B316" s="49" t="s">
        <v>135</v>
      </c>
      <c r="C316" s="67">
        <f>AF212+AF220</f>
        <v>1068</v>
      </c>
      <c r="D316" s="67">
        <f t="shared" ref="D316:R316" si="675">AG212</f>
        <v>7</v>
      </c>
      <c r="E316" s="67">
        <f t="shared" si="675"/>
        <v>16</v>
      </c>
      <c r="F316" s="67">
        <f t="shared" si="675"/>
        <v>33</v>
      </c>
      <c r="G316" s="67">
        <f t="shared" si="675"/>
        <v>21</v>
      </c>
      <c r="H316" s="67">
        <f t="shared" si="675"/>
        <v>33</v>
      </c>
      <c r="I316" s="67">
        <f t="shared" si="675"/>
        <v>73</v>
      </c>
      <c r="J316" s="67">
        <f t="shared" si="675"/>
        <v>39</v>
      </c>
      <c r="K316" s="67">
        <f t="shared" si="675"/>
        <v>836</v>
      </c>
      <c r="L316" s="67">
        <f t="shared" si="675"/>
        <v>1661</v>
      </c>
      <c r="M316" s="67">
        <f t="shared" si="675"/>
        <v>1757</v>
      </c>
      <c r="N316" s="67">
        <f t="shared" si="675"/>
        <v>1770</v>
      </c>
      <c r="O316" s="67">
        <f t="shared" si="675"/>
        <v>2278</v>
      </c>
      <c r="P316" s="67">
        <f t="shared" si="675"/>
        <v>2266</v>
      </c>
      <c r="Q316" s="67">
        <f t="shared" si="675"/>
        <v>2365</v>
      </c>
      <c r="R316" s="67">
        <f t="shared" si="675"/>
        <v>2069</v>
      </c>
      <c r="S316" s="67">
        <f>AV212</f>
        <v>1843</v>
      </c>
      <c r="T316" s="67">
        <f>AW212</f>
        <v>1801</v>
      </c>
    </row>
    <row r="317" spans="2:20" x14ac:dyDescent="0.2">
      <c r="B317" s="49" t="s">
        <v>136</v>
      </c>
      <c r="C317" s="67">
        <f t="shared" ref="C317:R317" si="676">AF217+AF223</f>
        <v>227</v>
      </c>
      <c r="D317" s="67">
        <f t="shared" si="676"/>
        <v>516</v>
      </c>
      <c r="E317" s="67">
        <f t="shared" si="676"/>
        <v>834</v>
      </c>
      <c r="F317" s="67">
        <f t="shared" si="676"/>
        <v>1255</v>
      </c>
      <c r="G317" s="67">
        <f t="shared" si="676"/>
        <v>1624</v>
      </c>
      <c r="H317" s="67">
        <f t="shared" si="676"/>
        <v>1844</v>
      </c>
      <c r="I317" s="67">
        <f t="shared" si="676"/>
        <v>1952</v>
      </c>
      <c r="J317" s="67">
        <f t="shared" si="676"/>
        <v>2372</v>
      </c>
      <c r="K317" s="67">
        <f t="shared" si="676"/>
        <v>1135</v>
      </c>
      <c r="L317" s="67">
        <f t="shared" si="676"/>
        <v>2</v>
      </c>
      <c r="M317" s="67">
        <f t="shared" si="676"/>
        <v>18</v>
      </c>
      <c r="N317" s="67">
        <f t="shared" si="676"/>
        <v>3</v>
      </c>
      <c r="O317" s="67">
        <f t="shared" si="676"/>
        <v>0</v>
      </c>
      <c r="P317" s="67">
        <f t="shared" si="676"/>
        <v>0</v>
      </c>
      <c r="Q317" s="67">
        <f t="shared" si="676"/>
        <v>0</v>
      </c>
      <c r="R317" s="67">
        <f t="shared" si="676"/>
        <v>0</v>
      </c>
      <c r="S317" s="67">
        <f>AV217+AV223</f>
        <v>0</v>
      </c>
      <c r="T317" s="67">
        <f>AW217+AW223</f>
        <v>19</v>
      </c>
    </row>
    <row r="319" spans="2:20" x14ac:dyDescent="0.2">
      <c r="B319" s="116" t="s">
        <v>155</v>
      </c>
      <c r="C319" s="57">
        <v>43891</v>
      </c>
      <c r="D319" s="57">
        <v>43922</v>
      </c>
      <c r="E319" s="57">
        <v>43952</v>
      </c>
      <c r="F319" s="57">
        <v>43983</v>
      </c>
      <c r="G319" s="57">
        <v>44013</v>
      </c>
      <c r="H319" s="57">
        <v>44044</v>
      </c>
      <c r="I319" s="57">
        <v>44075</v>
      </c>
      <c r="J319" s="57">
        <v>44105</v>
      </c>
      <c r="K319" s="57">
        <v>44136</v>
      </c>
      <c r="L319" s="57">
        <v>44166</v>
      </c>
      <c r="M319" s="57">
        <v>44197</v>
      </c>
      <c r="N319" s="57">
        <v>44228</v>
      </c>
      <c r="O319" s="57">
        <v>44256</v>
      </c>
      <c r="P319" s="57">
        <v>44287</v>
      </c>
      <c r="Q319" s="57">
        <v>44317</v>
      </c>
      <c r="R319" s="57">
        <v>44348</v>
      </c>
      <c r="S319" s="57">
        <v>44378</v>
      </c>
      <c r="T319" s="21">
        <v>44409</v>
      </c>
    </row>
    <row r="320" spans="2:20" x14ac:dyDescent="0.2">
      <c r="B320" s="35" t="s">
        <v>24</v>
      </c>
      <c r="C320" s="81">
        <f t="shared" ref="C320:R320" si="677">C305/(C304+C305)</f>
        <v>7.5187969924812026E-2</v>
      </c>
      <c r="D320" s="81">
        <f t="shared" si="677"/>
        <v>0.72727272727272729</v>
      </c>
      <c r="E320" s="81">
        <f t="shared" si="677"/>
        <v>0.90909090909090906</v>
      </c>
      <c r="F320" s="81">
        <f t="shared" si="677"/>
        <v>0.73684210526315785</v>
      </c>
      <c r="G320" s="81">
        <f t="shared" si="677"/>
        <v>0.85106382978723405</v>
      </c>
      <c r="H320" s="81">
        <f t="shared" si="677"/>
        <v>0.53378378378378377</v>
      </c>
      <c r="I320" s="81">
        <f t="shared" si="677"/>
        <v>0.33333333333333331</v>
      </c>
      <c r="J320" s="81">
        <f t="shared" si="677"/>
        <v>0.34421364985163205</v>
      </c>
      <c r="K320" s="81">
        <f t="shared" si="677"/>
        <v>0.18338108882521489</v>
      </c>
      <c r="L320" s="81">
        <f t="shared" si="677"/>
        <v>0</v>
      </c>
      <c r="M320" s="81">
        <f t="shared" si="677"/>
        <v>0</v>
      </c>
      <c r="N320" s="81">
        <f t="shared" si="677"/>
        <v>0</v>
      </c>
      <c r="O320" s="81">
        <f t="shared" si="677"/>
        <v>0</v>
      </c>
      <c r="P320" s="81">
        <f t="shared" si="677"/>
        <v>4.7755491881566379E-4</v>
      </c>
      <c r="Q320" s="81">
        <f t="shared" si="677"/>
        <v>0</v>
      </c>
      <c r="R320" s="81">
        <f t="shared" si="677"/>
        <v>0</v>
      </c>
      <c r="S320" s="81">
        <f>S305/(S304+S305)</f>
        <v>0</v>
      </c>
      <c r="T320" s="81">
        <f>T305/(T304+T305)</f>
        <v>4.7258979206049151E-4</v>
      </c>
    </row>
    <row r="321" spans="2:21" x14ac:dyDescent="0.2">
      <c r="B321" s="35" t="s">
        <v>25</v>
      </c>
      <c r="C321" s="81">
        <f t="shared" ref="C321:R321" si="678">C309/(C308+C309)</f>
        <v>0.16666666666666666</v>
      </c>
      <c r="D321" s="81">
        <f t="shared" si="678"/>
        <v>0.865979381443299</v>
      </c>
      <c r="E321" s="81">
        <f t="shared" si="678"/>
        <v>1</v>
      </c>
      <c r="F321" s="81">
        <f t="shared" si="678"/>
        <v>0.94285714285714284</v>
      </c>
      <c r="G321" s="81">
        <f t="shared" si="678"/>
        <v>0.84097859327217128</v>
      </c>
      <c r="H321" s="81">
        <f t="shared" si="678"/>
        <v>0.72097053726169846</v>
      </c>
      <c r="I321" s="81">
        <f t="shared" si="678"/>
        <v>0.3896551724137931</v>
      </c>
      <c r="J321" s="81">
        <f t="shared" si="678"/>
        <v>0.42197599261311175</v>
      </c>
      <c r="K321" s="81">
        <f t="shared" si="678"/>
        <v>0.22884473877851361</v>
      </c>
      <c r="L321" s="81">
        <f t="shared" si="678"/>
        <v>0</v>
      </c>
      <c r="M321" s="81">
        <f t="shared" si="678"/>
        <v>0</v>
      </c>
      <c r="N321" s="81">
        <f t="shared" si="678"/>
        <v>2.5562372188139062E-4</v>
      </c>
      <c r="O321" s="81">
        <f t="shared" si="678"/>
        <v>0</v>
      </c>
      <c r="P321" s="81">
        <f t="shared" si="678"/>
        <v>0</v>
      </c>
      <c r="Q321" s="81">
        <f t="shared" si="678"/>
        <v>0</v>
      </c>
      <c r="R321" s="81">
        <f t="shared" si="678"/>
        <v>0</v>
      </c>
      <c r="S321" s="81">
        <f>S309/(S308+S309)</f>
        <v>0</v>
      </c>
      <c r="T321" s="81">
        <f>T309/(T308+T309)</f>
        <v>4.8297512678097078E-4</v>
      </c>
    </row>
    <row r="322" spans="2:21" x14ac:dyDescent="0.2">
      <c r="B322" s="35" t="s">
        <v>26</v>
      </c>
      <c r="C322" s="81">
        <f t="shared" ref="C322:R322" si="679">C313/(C312+C313)</f>
        <v>9.6078431372549025E-2</v>
      </c>
      <c r="D322" s="81">
        <f t="shared" si="679"/>
        <v>0.93333333333333335</v>
      </c>
      <c r="E322" s="81">
        <f t="shared" si="679"/>
        <v>0.92982456140350878</v>
      </c>
      <c r="F322" s="81">
        <f t="shared" si="679"/>
        <v>0.91443850267379678</v>
      </c>
      <c r="G322" s="81">
        <f t="shared" si="679"/>
        <v>0.82172701949860727</v>
      </c>
      <c r="H322" s="81">
        <f t="shared" si="679"/>
        <v>0.6091370558375635</v>
      </c>
      <c r="I322" s="81">
        <f t="shared" si="679"/>
        <v>0.34724540901502504</v>
      </c>
      <c r="J322" s="81">
        <f t="shared" si="679"/>
        <v>0.28868660598179452</v>
      </c>
      <c r="K322" s="81">
        <f t="shared" si="679"/>
        <v>1.2213740458015267E-2</v>
      </c>
      <c r="L322" s="81">
        <f t="shared" si="679"/>
        <v>0</v>
      </c>
      <c r="M322" s="81">
        <f t="shared" si="679"/>
        <v>0</v>
      </c>
      <c r="N322" s="81">
        <f t="shared" si="679"/>
        <v>3.9032006245120999E-4</v>
      </c>
      <c r="O322" s="81">
        <f t="shared" si="679"/>
        <v>0</v>
      </c>
      <c r="P322" s="81">
        <f t="shared" si="679"/>
        <v>0</v>
      </c>
      <c r="Q322" s="81">
        <f t="shared" si="679"/>
        <v>0</v>
      </c>
      <c r="R322" s="81">
        <f t="shared" si="679"/>
        <v>0</v>
      </c>
      <c r="S322" s="81">
        <f>S313/(S312+S313)</f>
        <v>0</v>
      </c>
      <c r="T322" s="81">
        <f>T313/(T312+T313)</f>
        <v>3.7397157816005983E-4</v>
      </c>
    </row>
    <row r="323" spans="2:21" x14ac:dyDescent="0.2">
      <c r="B323" s="35" t="s">
        <v>12</v>
      </c>
      <c r="C323" s="81">
        <f t="shared" ref="C323:R323" si="680">C317/(C316+C317)</f>
        <v>0.17528957528957528</v>
      </c>
      <c r="D323" s="81">
        <f t="shared" si="680"/>
        <v>0.98661567877629064</v>
      </c>
      <c r="E323" s="81">
        <f t="shared" si="680"/>
        <v>0.98117647058823532</v>
      </c>
      <c r="F323" s="81">
        <f t="shared" si="680"/>
        <v>0.97437888198757761</v>
      </c>
      <c r="G323" s="81">
        <f t="shared" si="680"/>
        <v>0.98723404255319147</v>
      </c>
      <c r="H323" s="81">
        <f t="shared" si="680"/>
        <v>0.98241875332978157</v>
      </c>
      <c r="I323" s="81">
        <f t="shared" si="680"/>
        <v>0.96395061728395059</v>
      </c>
      <c r="J323" s="81">
        <f t="shared" si="680"/>
        <v>0.9838241393612609</v>
      </c>
      <c r="K323" s="81">
        <f t="shared" si="680"/>
        <v>0.57584982242516491</v>
      </c>
      <c r="L323" s="81">
        <f t="shared" si="680"/>
        <v>1.2026458208057728E-3</v>
      </c>
      <c r="M323" s="81">
        <f t="shared" si="680"/>
        <v>1.0140845070422535E-2</v>
      </c>
      <c r="N323" s="81">
        <f t="shared" si="680"/>
        <v>1.6920473773265651E-3</v>
      </c>
      <c r="O323" s="81">
        <f t="shared" si="680"/>
        <v>0</v>
      </c>
      <c r="P323" s="81">
        <f t="shared" si="680"/>
        <v>0</v>
      </c>
      <c r="Q323" s="81">
        <f t="shared" si="680"/>
        <v>0</v>
      </c>
      <c r="R323" s="81">
        <f t="shared" si="680"/>
        <v>0</v>
      </c>
      <c r="S323" s="81">
        <f>S317/(S316+S317)</f>
        <v>0</v>
      </c>
      <c r="T323" s="81">
        <f>T317/(T316+T317)</f>
        <v>1.0439560439560439E-2</v>
      </c>
    </row>
    <row r="325" spans="2:21" x14ac:dyDescent="0.2">
      <c r="B325" s="116" t="s">
        <v>156</v>
      </c>
      <c r="C325" s="57">
        <v>43891</v>
      </c>
      <c r="D325" s="57">
        <v>43922</v>
      </c>
      <c r="E325" s="57">
        <v>43952</v>
      </c>
      <c r="F325" s="57">
        <v>43983</v>
      </c>
      <c r="G325" s="57">
        <v>44013</v>
      </c>
      <c r="H325" s="57">
        <v>44044</v>
      </c>
      <c r="I325" s="57">
        <v>44075</v>
      </c>
      <c r="J325" s="57">
        <v>44105</v>
      </c>
      <c r="K325" s="57">
        <v>44136</v>
      </c>
      <c r="L325" s="57">
        <v>44166</v>
      </c>
      <c r="M325" s="57">
        <v>44197</v>
      </c>
      <c r="N325" s="57">
        <v>44228</v>
      </c>
      <c r="O325" s="57">
        <v>44256</v>
      </c>
      <c r="P325" s="57">
        <v>44287</v>
      </c>
      <c r="Q325" s="57">
        <v>44317</v>
      </c>
      <c r="R325" s="57">
        <v>44348</v>
      </c>
      <c r="S325" s="57">
        <v>44378</v>
      </c>
      <c r="T325" s="21">
        <v>44409</v>
      </c>
    </row>
    <row r="326" spans="2:21" x14ac:dyDescent="0.2">
      <c r="B326" s="49" t="s">
        <v>137</v>
      </c>
      <c r="C326" s="67">
        <f>AF58+AF64</f>
        <v>606</v>
      </c>
      <c r="D326" s="67">
        <f t="shared" ref="D326:T326" si="681">AG58+AG64</f>
        <v>26</v>
      </c>
      <c r="E326" s="67">
        <f t="shared" si="681"/>
        <v>36</v>
      </c>
      <c r="F326" s="67">
        <f t="shared" si="681"/>
        <v>32</v>
      </c>
      <c r="G326" s="67">
        <f t="shared" si="681"/>
        <v>52</v>
      </c>
      <c r="H326" s="67">
        <f t="shared" si="681"/>
        <v>76</v>
      </c>
      <c r="I326" s="67">
        <f t="shared" si="681"/>
        <v>103</v>
      </c>
      <c r="J326" s="67">
        <f t="shared" si="681"/>
        <v>118</v>
      </c>
      <c r="K326" s="67">
        <f t="shared" si="681"/>
        <v>119</v>
      </c>
      <c r="L326" s="67">
        <f t="shared" si="681"/>
        <v>117</v>
      </c>
      <c r="M326" s="67">
        <f t="shared" si="681"/>
        <v>118</v>
      </c>
      <c r="N326" s="67">
        <f t="shared" si="681"/>
        <v>130</v>
      </c>
      <c r="O326" s="67">
        <f t="shared" si="681"/>
        <v>163</v>
      </c>
      <c r="P326" s="67">
        <f t="shared" si="681"/>
        <v>244</v>
      </c>
      <c r="Q326" s="67">
        <f t="shared" si="681"/>
        <v>306</v>
      </c>
      <c r="R326" s="67">
        <f t="shared" si="681"/>
        <v>308</v>
      </c>
      <c r="S326" s="67">
        <f t="shared" si="681"/>
        <v>344</v>
      </c>
      <c r="T326" s="67">
        <f t="shared" si="681"/>
        <v>411</v>
      </c>
      <c r="U326" s="42"/>
    </row>
    <row r="327" spans="2:21" x14ac:dyDescent="0.2">
      <c r="B327" s="49" t="s">
        <v>138</v>
      </c>
      <c r="C327" s="67">
        <f>AF59+AF65</f>
        <v>244</v>
      </c>
      <c r="D327" s="67">
        <f t="shared" ref="D327:T327" si="682">AG59+AG65</f>
        <v>453</v>
      </c>
      <c r="E327" s="67">
        <f t="shared" si="682"/>
        <v>353</v>
      </c>
      <c r="F327" s="67">
        <f t="shared" si="682"/>
        <v>412</v>
      </c>
      <c r="G327" s="67">
        <f t="shared" si="682"/>
        <v>671</v>
      </c>
      <c r="H327" s="67">
        <f t="shared" si="682"/>
        <v>1080</v>
      </c>
      <c r="I327" s="67">
        <f t="shared" si="682"/>
        <v>1590</v>
      </c>
      <c r="J327" s="67">
        <f t="shared" si="682"/>
        <v>2029</v>
      </c>
      <c r="K327" s="67">
        <f t="shared" si="682"/>
        <v>2763</v>
      </c>
      <c r="L327" s="67">
        <f t="shared" si="682"/>
        <v>2996</v>
      </c>
      <c r="M327" s="67">
        <f t="shared" si="682"/>
        <v>2563</v>
      </c>
      <c r="N327" s="67">
        <f t="shared" si="682"/>
        <v>2850</v>
      </c>
      <c r="O327" s="67">
        <f t="shared" si="682"/>
        <v>3595</v>
      </c>
      <c r="P327" s="67">
        <f t="shared" si="682"/>
        <v>4310</v>
      </c>
      <c r="Q327" s="67">
        <f t="shared" si="682"/>
        <v>5007</v>
      </c>
      <c r="R327" s="67">
        <f t="shared" si="682"/>
        <v>5038</v>
      </c>
      <c r="S327" s="67">
        <f t="shared" si="682"/>
        <v>4272</v>
      </c>
      <c r="T327" s="67">
        <f t="shared" si="682"/>
        <v>3585</v>
      </c>
      <c r="U327" s="42"/>
    </row>
    <row r="329" spans="2:21" x14ac:dyDescent="0.2">
      <c r="B329" s="116" t="s">
        <v>157</v>
      </c>
      <c r="C329" s="57">
        <v>43891</v>
      </c>
      <c r="D329" s="57">
        <v>43922</v>
      </c>
      <c r="E329" s="57">
        <v>43952</v>
      </c>
      <c r="F329" s="57">
        <v>43983</v>
      </c>
      <c r="G329" s="57">
        <v>44013</v>
      </c>
      <c r="H329" s="57">
        <v>44044</v>
      </c>
      <c r="I329" s="57">
        <v>44075</v>
      </c>
      <c r="J329" s="57">
        <v>44105</v>
      </c>
      <c r="K329" s="57">
        <v>44136</v>
      </c>
      <c r="L329" s="57">
        <v>44166</v>
      </c>
      <c r="M329" s="57">
        <v>44197</v>
      </c>
      <c r="N329" s="57">
        <v>44228</v>
      </c>
      <c r="O329" s="57">
        <v>44256</v>
      </c>
      <c r="P329" s="57">
        <v>44287</v>
      </c>
      <c r="Q329" s="57">
        <v>44317</v>
      </c>
      <c r="R329" s="57">
        <v>44348</v>
      </c>
      <c r="S329" s="57">
        <v>44378</v>
      </c>
      <c r="T329" s="21">
        <v>44409</v>
      </c>
    </row>
    <row r="330" spans="2:21" x14ac:dyDescent="0.2">
      <c r="B330" s="49" t="s">
        <v>137</v>
      </c>
      <c r="C330" s="67">
        <f>AF111+AF117</f>
        <v>1978</v>
      </c>
      <c r="D330" s="67">
        <f t="shared" ref="D330:T330" si="683">AG111+AG117</f>
        <v>45</v>
      </c>
      <c r="E330" s="67">
        <f t="shared" si="683"/>
        <v>60</v>
      </c>
      <c r="F330" s="67">
        <f t="shared" si="683"/>
        <v>45</v>
      </c>
      <c r="G330" s="67">
        <f t="shared" si="683"/>
        <v>112</v>
      </c>
      <c r="H330" s="67">
        <f t="shared" si="683"/>
        <v>187</v>
      </c>
      <c r="I330" s="67">
        <f t="shared" si="683"/>
        <v>259</v>
      </c>
      <c r="J330" s="67">
        <f t="shared" si="683"/>
        <v>296</v>
      </c>
      <c r="K330" s="67">
        <f t="shared" si="683"/>
        <v>252</v>
      </c>
      <c r="L330" s="67">
        <f t="shared" si="683"/>
        <v>296</v>
      </c>
      <c r="M330" s="67">
        <f t="shared" si="683"/>
        <v>308</v>
      </c>
      <c r="N330" s="67">
        <f t="shared" si="683"/>
        <v>370</v>
      </c>
      <c r="O330" s="67">
        <f t="shared" si="683"/>
        <v>425</v>
      </c>
      <c r="P330" s="67">
        <f t="shared" si="683"/>
        <v>433</v>
      </c>
      <c r="Q330" s="67">
        <f t="shared" si="683"/>
        <v>457</v>
      </c>
      <c r="R330" s="67">
        <f t="shared" si="683"/>
        <v>565</v>
      </c>
      <c r="S330" s="67">
        <f t="shared" si="683"/>
        <v>556</v>
      </c>
      <c r="T330" s="67">
        <f t="shared" si="683"/>
        <v>577</v>
      </c>
      <c r="U330" s="42"/>
    </row>
    <row r="331" spans="2:21" x14ac:dyDescent="0.2">
      <c r="B331" s="49" t="s">
        <v>138</v>
      </c>
      <c r="C331" s="67">
        <f>AF112+AF118</f>
        <v>783</v>
      </c>
      <c r="D331" s="67">
        <f t="shared" ref="D331:T331" si="684">AG112+AG118</f>
        <v>1136</v>
      </c>
      <c r="E331" s="67">
        <f t="shared" si="684"/>
        <v>523</v>
      </c>
      <c r="F331" s="67">
        <f t="shared" si="684"/>
        <v>789</v>
      </c>
      <c r="G331" s="67">
        <f t="shared" si="684"/>
        <v>1753</v>
      </c>
      <c r="H331" s="67">
        <f t="shared" si="684"/>
        <v>2910</v>
      </c>
      <c r="I331" s="67">
        <f t="shared" si="684"/>
        <v>4276</v>
      </c>
      <c r="J331" s="67">
        <f t="shared" si="684"/>
        <v>7096</v>
      </c>
      <c r="K331" s="67">
        <f t="shared" si="684"/>
        <v>7814</v>
      </c>
      <c r="L331" s="67">
        <f t="shared" si="684"/>
        <v>9736</v>
      </c>
      <c r="M331" s="67">
        <f t="shared" si="684"/>
        <v>9777</v>
      </c>
      <c r="N331" s="67">
        <f t="shared" si="684"/>
        <v>11051</v>
      </c>
      <c r="O331" s="67">
        <f t="shared" si="684"/>
        <v>13535</v>
      </c>
      <c r="P331" s="67">
        <f t="shared" si="684"/>
        <v>14467</v>
      </c>
      <c r="Q331" s="67">
        <f t="shared" si="684"/>
        <v>15221</v>
      </c>
      <c r="R331" s="67">
        <f t="shared" si="684"/>
        <v>14978</v>
      </c>
      <c r="S331" s="67">
        <f t="shared" si="684"/>
        <v>11762</v>
      </c>
      <c r="T331" s="67">
        <f t="shared" si="684"/>
        <v>10180</v>
      </c>
      <c r="U331" s="42"/>
    </row>
    <row r="333" spans="2:21" x14ac:dyDescent="0.2">
      <c r="B333" s="116" t="s">
        <v>158</v>
      </c>
      <c r="C333" s="57">
        <v>43891</v>
      </c>
      <c r="D333" s="57">
        <v>43922</v>
      </c>
      <c r="E333" s="57">
        <v>43952</v>
      </c>
      <c r="F333" s="57">
        <v>43983</v>
      </c>
      <c r="G333" s="57">
        <v>44013</v>
      </c>
      <c r="H333" s="57">
        <v>44044</v>
      </c>
      <c r="I333" s="57">
        <v>44075</v>
      </c>
      <c r="J333" s="57">
        <v>44105</v>
      </c>
      <c r="K333" s="57">
        <v>44136</v>
      </c>
      <c r="L333" s="57">
        <v>44166</v>
      </c>
      <c r="M333" s="57">
        <v>44197</v>
      </c>
      <c r="N333" s="57">
        <v>44228</v>
      </c>
      <c r="O333" s="57">
        <v>44256</v>
      </c>
      <c r="P333" s="57">
        <v>44287</v>
      </c>
      <c r="Q333" s="57">
        <v>44317</v>
      </c>
      <c r="R333" s="57">
        <v>44348</v>
      </c>
      <c r="S333" s="57">
        <v>44378</v>
      </c>
      <c r="T333" s="21">
        <v>44409</v>
      </c>
    </row>
    <row r="334" spans="2:21" x14ac:dyDescent="0.2">
      <c r="B334" s="49" t="s">
        <v>137</v>
      </c>
      <c r="C334" s="67">
        <f>AF164+AF170</f>
        <v>1391</v>
      </c>
      <c r="D334" s="67">
        <f t="shared" ref="D334:T334" si="685">AG164+AG170</f>
        <v>59</v>
      </c>
      <c r="E334" s="67">
        <f t="shared" si="685"/>
        <v>88</v>
      </c>
      <c r="F334" s="67">
        <f t="shared" si="685"/>
        <v>80</v>
      </c>
      <c r="G334" s="67">
        <f t="shared" si="685"/>
        <v>101</v>
      </c>
      <c r="H334" s="67">
        <f t="shared" si="685"/>
        <v>126</v>
      </c>
      <c r="I334" s="67">
        <f t="shared" si="685"/>
        <v>190</v>
      </c>
      <c r="J334" s="67">
        <f t="shared" si="685"/>
        <v>219</v>
      </c>
      <c r="K334" s="67">
        <f t="shared" si="685"/>
        <v>222</v>
      </c>
      <c r="L334" s="67">
        <f t="shared" si="685"/>
        <v>263</v>
      </c>
      <c r="M334" s="67">
        <f t="shared" si="685"/>
        <v>271</v>
      </c>
      <c r="N334" s="67">
        <f t="shared" si="685"/>
        <v>337</v>
      </c>
      <c r="O334" s="67">
        <f t="shared" si="685"/>
        <v>594</v>
      </c>
      <c r="P334" s="67">
        <f t="shared" si="685"/>
        <v>648</v>
      </c>
      <c r="Q334" s="67">
        <f t="shared" si="685"/>
        <v>842</v>
      </c>
      <c r="R334" s="67">
        <f t="shared" si="685"/>
        <v>968</v>
      </c>
      <c r="S334" s="67">
        <f t="shared" si="685"/>
        <v>1235</v>
      </c>
      <c r="T334" s="67">
        <f t="shared" si="685"/>
        <v>1352</v>
      </c>
      <c r="U334" s="42"/>
    </row>
    <row r="335" spans="2:21" x14ac:dyDescent="0.2">
      <c r="B335" s="49" t="s">
        <v>138</v>
      </c>
      <c r="C335" s="67">
        <f>AF165+AF171</f>
        <v>668</v>
      </c>
      <c r="D335" s="67">
        <f t="shared" ref="D335:T335" si="686">AG165+AG171</f>
        <v>1587</v>
      </c>
      <c r="E335" s="67">
        <f t="shared" si="686"/>
        <v>1385</v>
      </c>
      <c r="F335" s="67">
        <f t="shared" si="686"/>
        <v>1549</v>
      </c>
      <c r="G335" s="67">
        <f t="shared" si="686"/>
        <v>2067</v>
      </c>
      <c r="H335" s="67">
        <f t="shared" si="686"/>
        <v>2938</v>
      </c>
      <c r="I335" s="67">
        <f t="shared" si="686"/>
        <v>3519</v>
      </c>
      <c r="J335" s="67">
        <f t="shared" si="686"/>
        <v>5247</v>
      </c>
      <c r="K335" s="67">
        <f t="shared" si="686"/>
        <v>6395</v>
      </c>
      <c r="L335" s="67">
        <f t="shared" si="686"/>
        <v>7927</v>
      </c>
      <c r="M335" s="67">
        <f t="shared" si="686"/>
        <v>7841</v>
      </c>
      <c r="N335" s="67">
        <f t="shared" si="686"/>
        <v>8177</v>
      </c>
      <c r="O335" s="67">
        <f t="shared" si="686"/>
        <v>10611</v>
      </c>
      <c r="P335" s="67">
        <f t="shared" si="686"/>
        <v>12576</v>
      </c>
      <c r="Q335" s="67">
        <f t="shared" si="686"/>
        <v>13757</v>
      </c>
      <c r="R335" s="67">
        <f t="shared" si="686"/>
        <v>13151</v>
      </c>
      <c r="S335" s="67">
        <f t="shared" si="686"/>
        <v>12390</v>
      </c>
      <c r="T335" s="67">
        <f t="shared" si="686"/>
        <v>9659</v>
      </c>
      <c r="U335" s="42"/>
    </row>
    <row r="337" spans="2:50" x14ac:dyDescent="0.2">
      <c r="B337" s="116" t="s">
        <v>159</v>
      </c>
      <c r="C337" s="57">
        <v>43891</v>
      </c>
      <c r="D337" s="57">
        <v>43922</v>
      </c>
      <c r="E337" s="57">
        <v>43952</v>
      </c>
      <c r="F337" s="57">
        <v>43983</v>
      </c>
      <c r="G337" s="57">
        <v>44013</v>
      </c>
      <c r="H337" s="57">
        <v>44044</v>
      </c>
      <c r="I337" s="57">
        <v>44075</v>
      </c>
      <c r="J337" s="57">
        <v>44105</v>
      </c>
      <c r="K337" s="57">
        <v>44136</v>
      </c>
      <c r="L337" s="57">
        <v>44166</v>
      </c>
      <c r="M337" s="57">
        <v>44197</v>
      </c>
      <c r="N337" s="57">
        <v>44228</v>
      </c>
      <c r="O337" s="57">
        <v>44256</v>
      </c>
      <c r="P337" s="57">
        <v>44287</v>
      </c>
      <c r="Q337" s="57">
        <v>44317</v>
      </c>
      <c r="R337" s="57">
        <v>44348</v>
      </c>
      <c r="S337" s="57">
        <v>44378</v>
      </c>
      <c r="T337" s="21">
        <v>44409</v>
      </c>
    </row>
    <row r="338" spans="2:50" x14ac:dyDescent="0.2">
      <c r="B338" s="49" t="s">
        <v>137</v>
      </c>
      <c r="C338" s="67">
        <f>AF229+AF239</f>
        <v>12140.64</v>
      </c>
      <c r="D338" s="67">
        <f t="shared" ref="D338:T338" si="687">AG229+AG239</f>
        <v>426.71499999999997</v>
      </c>
      <c r="E338" s="67">
        <f t="shared" si="687"/>
        <v>808.15499999999997</v>
      </c>
      <c r="F338" s="67">
        <f t="shared" si="687"/>
        <v>1279.2850000000001</v>
      </c>
      <c r="G338" s="67">
        <f t="shared" si="687"/>
        <v>1568.7049999999999</v>
      </c>
      <c r="H338" s="67">
        <f t="shared" si="687"/>
        <v>2035.0350000000001</v>
      </c>
      <c r="I338" s="67">
        <f t="shared" si="687"/>
        <v>2312.6750000000002</v>
      </c>
      <c r="J338" s="67">
        <f t="shared" si="687"/>
        <v>2249.665</v>
      </c>
      <c r="K338" s="67">
        <f t="shared" si="687"/>
        <v>2263.5450000000001</v>
      </c>
      <c r="L338" s="67">
        <f t="shared" si="687"/>
        <v>2151.585</v>
      </c>
      <c r="M338" s="67">
        <f t="shared" si="687"/>
        <v>2010.18</v>
      </c>
      <c r="N338" s="67">
        <f t="shared" si="687"/>
        <v>1461.2950000000001</v>
      </c>
      <c r="O338" s="67">
        <f t="shared" si="687"/>
        <v>1723.335</v>
      </c>
      <c r="P338" s="67">
        <f t="shared" si="687"/>
        <v>1975.68</v>
      </c>
      <c r="Q338" s="67">
        <f t="shared" si="687"/>
        <v>2240.6799999999998</v>
      </c>
      <c r="R338" s="67">
        <f t="shared" si="687"/>
        <v>2144</v>
      </c>
      <c r="S338" s="67">
        <f t="shared" si="687"/>
        <v>1808.47</v>
      </c>
      <c r="T338" s="67">
        <f t="shared" si="687"/>
        <v>1960.72</v>
      </c>
      <c r="U338" s="275"/>
      <c r="V338" s="276"/>
    </row>
    <row r="339" spans="2:50" x14ac:dyDescent="0.2">
      <c r="B339" s="49" t="s">
        <v>138</v>
      </c>
      <c r="C339" s="67">
        <f>AF230+AF240</f>
        <v>4264.3050000000003</v>
      </c>
      <c r="D339" s="67">
        <f t="shared" ref="D339:T339" si="688">AG230+AG240</f>
        <v>9948.2099999999991</v>
      </c>
      <c r="E339" s="67">
        <f t="shared" si="688"/>
        <v>15391.764999999999</v>
      </c>
      <c r="F339" s="67">
        <f t="shared" si="688"/>
        <v>22290.69</v>
      </c>
      <c r="G339" s="67">
        <f t="shared" si="688"/>
        <v>26035.435000000001</v>
      </c>
      <c r="H339" s="67">
        <f t="shared" si="688"/>
        <v>29614.28</v>
      </c>
      <c r="I339" s="67">
        <f t="shared" si="688"/>
        <v>31088.634999999998</v>
      </c>
      <c r="J339" s="67">
        <f t="shared" si="688"/>
        <v>38377.160000000003</v>
      </c>
      <c r="K339" s="67">
        <f t="shared" si="688"/>
        <v>36145.434999999998</v>
      </c>
      <c r="L339" s="67">
        <f t="shared" si="688"/>
        <v>32375.525000000001</v>
      </c>
      <c r="M339" s="67">
        <f t="shared" si="688"/>
        <v>33458.67</v>
      </c>
      <c r="N339" s="67">
        <f t="shared" si="688"/>
        <v>36942.485000000001</v>
      </c>
      <c r="O339" s="67">
        <f t="shared" si="688"/>
        <v>53472.65</v>
      </c>
      <c r="P339" s="67">
        <f t="shared" si="688"/>
        <v>56207.3</v>
      </c>
      <c r="Q339" s="67">
        <f t="shared" si="688"/>
        <v>60024.105000000003</v>
      </c>
      <c r="R339" s="67">
        <f t="shared" si="688"/>
        <v>53784.995000000003</v>
      </c>
      <c r="S339" s="67">
        <f t="shared" si="688"/>
        <v>47772.925000000003</v>
      </c>
      <c r="T339" s="67">
        <f t="shared" si="688"/>
        <v>43477.5</v>
      </c>
      <c r="U339" s="275"/>
      <c r="V339" s="276"/>
    </row>
    <row r="341" spans="2:50" x14ac:dyDescent="0.2">
      <c r="B341" s="116" t="s">
        <v>160</v>
      </c>
      <c r="C341" s="57">
        <v>43891</v>
      </c>
      <c r="D341" s="57">
        <v>43922</v>
      </c>
      <c r="E341" s="57">
        <v>43952</v>
      </c>
      <c r="F341" s="57">
        <v>43983</v>
      </c>
      <c r="G341" s="57">
        <v>44013</v>
      </c>
      <c r="H341" s="57">
        <v>44044</v>
      </c>
      <c r="I341" s="57">
        <v>44075</v>
      </c>
      <c r="J341" s="57">
        <v>44105</v>
      </c>
      <c r="K341" s="57">
        <v>44136</v>
      </c>
      <c r="L341" s="57">
        <v>44166</v>
      </c>
      <c r="M341" s="57">
        <v>44197</v>
      </c>
      <c r="N341" s="57">
        <v>44228</v>
      </c>
      <c r="O341" s="57">
        <v>44256</v>
      </c>
      <c r="P341" s="57">
        <v>44287</v>
      </c>
      <c r="Q341" s="57">
        <v>44317</v>
      </c>
      <c r="R341" s="57">
        <v>44348</v>
      </c>
      <c r="S341" s="57">
        <v>44378</v>
      </c>
      <c r="T341" s="21">
        <v>44409</v>
      </c>
    </row>
    <row r="342" spans="2:50" x14ac:dyDescent="0.2">
      <c r="B342" s="35" t="s">
        <v>24</v>
      </c>
      <c r="C342" s="81">
        <f t="shared" ref="C342:S342" si="689">C327/(C326+C327)</f>
        <v>0.28705882352941176</v>
      </c>
      <c r="D342" s="81">
        <f t="shared" si="689"/>
        <v>0.94572025052192066</v>
      </c>
      <c r="E342" s="81">
        <f t="shared" si="689"/>
        <v>0.90745501285347041</v>
      </c>
      <c r="F342" s="81">
        <f t="shared" si="689"/>
        <v>0.92792792792792789</v>
      </c>
      <c r="G342" s="81">
        <f t="shared" si="689"/>
        <v>0.92807745504840944</v>
      </c>
      <c r="H342" s="81">
        <f t="shared" si="689"/>
        <v>0.93425605536332179</v>
      </c>
      <c r="I342" s="81">
        <f t="shared" si="689"/>
        <v>0.93916125221500291</v>
      </c>
      <c r="J342" s="81">
        <f t="shared" si="689"/>
        <v>0.94503959012575689</v>
      </c>
      <c r="K342" s="81">
        <f t="shared" si="689"/>
        <v>0.95870922970159611</v>
      </c>
      <c r="L342" s="81">
        <f t="shared" si="689"/>
        <v>0.96241567619659496</v>
      </c>
      <c r="M342" s="81">
        <f t="shared" si="689"/>
        <v>0.95598657217456173</v>
      </c>
      <c r="N342" s="81">
        <f t="shared" si="689"/>
        <v>0.9563758389261745</v>
      </c>
      <c r="O342" s="81">
        <f t="shared" si="689"/>
        <v>0.95662586482171363</v>
      </c>
      <c r="P342" s="81">
        <f t="shared" si="689"/>
        <v>0.94642072902942465</v>
      </c>
      <c r="Q342" s="81">
        <f t="shared" si="689"/>
        <v>0.94240542066629018</v>
      </c>
      <c r="R342" s="81">
        <f t="shared" si="689"/>
        <v>0.9423868312757202</v>
      </c>
      <c r="S342" s="81">
        <f t="shared" si="689"/>
        <v>0.92547660311958402</v>
      </c>
      <c r="T342" s="81">
        <f t="shared" ref="T342" si="690">T327/(T326+T327)</f>
        <v>0.89714714714714716</v>
      </c>
    </row>
    <row r="343" spans="2:50" x14ac:dyDescent="0.2">
      <c r="B343" s="35" t="s">
        <v>25</v>
      </c>
      <c r="C343" s="81">
        <f t="shared" ref="C343:S343" si="691">C331/(C330+C331)</f>
        <v>0.28359290112278163</v>
      </c>
      <c r="D343" s="81">
        <f t="shared" si="691"/>
        <v>0.96189669771380182</v>
      </c>
      <c r="E343" s="81">
        <f t="shared" si="691"/>
        <v>0.89708404802744424</v>
      </c>
      <c r="F343" s="81">
        <f t="shared" si="691"/>
        <v>0.9460431654676259</v>
      </c>
      <c r="G343" s="81">
        <f t="shared" si="691"/>
        <v>0.93994638069705094</v>
      </c>
      <c r="H343" s="81">
        <f t="shared" si="691"/>
        <v>0.93961898611559569</v>
      </c>
      <c r="I343" s="81">
        <f t="shared" si="691"/>
        <v>0.94288864388092608</v>
      </c>
      <c r="J343" s="81">
        <f t="shared" si="691"/>
        <v>0.95995670995671001</v>
      </c>
      <c r="K343" s="81">
        <f t="shared" si="691"/>
        <v>0.96875774857426233</v>
      </c>
      <c r="L343" s="81">
        <f t="shared" si="691"/>
        <v>0.97049441786283897</v>
      </c>
      <c r="M343" s="81">
        <f t="shared" si="691"/>
        <v>0.96945959345562716</v>
      </c>
      <c r="N343" s="81">
        <f t="shared" si="691"/>
        <v>0.96760353734349003</v>
      </c>
      <c r="O343" s="81">
        <f t="shared" si="691"/>
        <v>0.96955587392550147</v>
      </c>
      <c r="P343" s="81">
        <f t="shared" si="691"/>
        <v>0.97093959731543622</v>
      </c>
      <c r="Q343" s="81">
        <f t="shared" si="691"/>
        <v>0.97085087383594848</v>
      </c>
      <c r="R343" s="81">
        <f t="shared" si="691"/>
        <v>0.96364923116515477</v>
      </c>
      <c r="S343" s="81">
        <f t="shared" si="691"/>
        <v>0.95486280240298749</v>
      </c>
      <c r="T343" s="81">
        <f t="shared" ref="T343" si="692">T331/(T330+T331)</f>
        <v>0.94636050943571626</v>
      </c>
    </row>
    <row r="344" spans="2:50" x14ac:dyDescent="0.2">
      <c r="B344" s="35" t="s">
        <v>26</v>
      </c>
      <c r="C344" s="81">
        <f t="shared" ref="C344:S344" si="693">C335/(C334+C335)</f>
        <v>0.32442933462846041</v>
      </c>
      <c r="D344" s="81">
        <f t="shared" si="693"/>
        <v>0.9641555285540705</v>
      </c>
      <c r="E344" s="81">
        <f t="shared" si="693"/>
        <v>0.94025797691785473</v>
      </c>
      <c r="F344" s="81">
        <f t="shared" si="693"/>
        <v>0.950890116635973</v>
      </c>
      <c r="G344" s="81">
        <f t="shared" si="693"/>
        <v>0.95341328413284132</v>
      </c>
      <c r="H344" s="81">
        <f t="shared" si="693"/>
        <v>0.95887728459530031</v>
      </c>
      <c r="I344" s="81">
        <f t="shared" si="693"/>
        <v>0.94877325424642756</v>
      </c>
      <c r="J344" s="81">
        <f t="shared" si="693"/>
        <v>0.95993413830954999</v>
      </c>
      <c r="K344" s="81">
        <f t="shared" si="693"/>
        <v>0.96645005289406072</v>
      </c>
      <c r="L344" s="81">
        <f t="shared" si="693"/>
        <v>0.96788766788766789</v>
      </c>
      <c r="M344" s="81">
        <f t="shared" si="693"/>
        <v>0.96659270216962523</v>
      </c>
      <c r="N344" s="81">
        <f t="shared" si="693"/>
        <v>0.96041813483673943</v>
      </c>
      <c r="O344" s="81">
        <f t="shared" si="693"/>
        <v>0.94698795180722894</v>
      </c>
      <c r="P344" s="81">
        <f t="shared" si="693"/>
        <v>0.9509981851179673</v>
      </c>
      <c r="Q344" s="81">
        <f t="shared" si="693"/>
        <v>0.94232481676827184</v>
      </c>
      <c r="R344" s="81">
        <f t="shared" si="693"/>
        <v>0.93143990367589768</v>
      </c>
      <c r="S344" s="81">
        <f t="shared" si="693"/>
        <v>0.90935779816513762</v>
      </c>
      <c r="T344" s="81">
        <f t="shared" ref="T344" si="694">T335/(T334+T335)</f>
        <v>0.87721369539551353</v>
      </c>
    </row>
    <row r="345" spans="2:50" x14ac:dyDescent="0.2">
      <c r="B345" s="35" t="s">
        <v>12</v>
      </c>
      <c r="C345" s="81">
        <f t="shared" ref="C345:S345" si="695">C339/(C338+C339)</f>
        <v>0.25994021924486793</v>
      </c>
      <c r="D345" s="81">
        <f t="shared" si="695"/>
        <v>0.95887054605214017</v>
      </c>
      <c r="E345" s="81">
        <f t="shared" si="695"/>
        <v>0.95011364253650632</v>
      </c>
      <c r="F345" s="81">
        <f t="shared" si="695"/>
        <v>0.94572395600759018</v>
      </c>
      <c r="G345" s="81">
        <f t="shared" si="695"/>
        <v>0.94317138661084898</v>
      </c>
      <c r="H345" s="81">
        <f t="shared" si="695"/>
        <v>0.93570050410253747</v>
      </c>
      <c r="I345" s="81">
        <f t="shared" si="695"/>
        <v>0.93076094919630403</v>
      </c>
      <c r="J345" s="81">
        <f t="shared" si="695"/>
        <v>0.94462611833437637</v>
      </c>
      <c r="K345" s="81">
        <f t="shared" si="695"/>
        <v>0.94106729728308336</v>
      </c>
      <c r="L345" s="81">
        <f t="shared" si="695"/>
        <v>0.937684184978123</v>
      </c>
      <c r="M345" s="81">
        <f t="shared" si="695"/>
        <v>0.94332548137309213</v>
      </c>
      <c r="N345" s="81">
        <f t="shared" si="695"/>
        <v>0.96194918833510668</v>
      </c>
      <c r="O345" s="81">
        <f t="shared" si="695"/>
        <v>0.96877789208762199</v>
      </c>
      <c r="P345" s="81">
        <f t="shared" si="695"/>
        <v>0.96604367806530367</v>
      </c>
      <c r="Q345" s="81">
        <f t="shared" si="695"/>
        <v>0.9640136876727351</v>
      </c>
      <c r="R345" s="81">
        <f t="shared" si="695"/>
        <v>0.96166567984995976</v>
      </c>
      <c r="S345" s="81">
        <f t="shared" si="695"/>
        <v>0.9635252295745208</v>
      </c>
      <c r="T345" s="81">
        <f t="shared" ref="T345" si="696">T339/(T338+T339)</f>
        <v>0.95684866176535965</v>
      </c>
    </row>
    <row r="346" spans="2:50" x14ac:dyDescent="0.2">
      <c r="K346" s="101"/>
      <c r="L346" s="101"/>
      <c r="M346" s="101"/>
      <c r="N346" s="101"/>
      <c r="O346" s="101"/>
      <c r="P346" s="101"/>
      <c r="Q346" s="101"/>
      <c r="R346" s="101"/>
      <c r="S346" s="101"/>
    </row>
    <row r="347" spans="2:50" x14ac:dyDescent="0.2">
      <c r="B347" s="116" t="s">
        <v>161</v>
      </c>
      <c r="C347" s="57">
        <v>43891</v>
      </c>
      <c r="D347" s="57">
        <v>43922</v>
      </c>
      <c r="E347" s="57">
        <v>43952</v>
      </c>
      <c r="F347" s="57">
        <v>43983</v>
      </c>
      <c r="G347" s="57">
        <v>44013</v>
      </c>
      <c r="H347" s="57">
        <v>44044</v>
      </c>
      <c r="I347" s="57">
        <v>44075</v>
      </c>
      <c r="J347" s="57">
        <v>44105</v>
      </c>
      <c r="K347" s="57">
        <v>44136</v>
      </c>
      <c r="L347" s="57">
        <v>44166</v>
      </c>
      <c r="M347" s="57">
        <v>44197</v>
      </c>
      <c r="N347" s="57">
        <v>44228</v>
      </c>
      <c r="O347" s="57">
        <v>44256</v>
      </c>
      <c r="P347" s="57">
        <v>44287</v>
      </c>
      <c r="Q347" s="57">
        <v>44317</v>
      </c>
      <c r="R347" s="57">
        <v>44348</v>
      </c>
      <c r="S347" s="57">
        <v>44378</v>
      </c>
      <c r="T347" s="21">
        <v>44409</v>
      </c>
    </row>
    <row r="348" spans="2:50" x14ac:dyDescent="0.2">
      <c r="B348" s="35" t="s">
        <v>27</v>
      </c>
      <c r="C348" s="117">
        <f>AVERAGE(C298:C301)</f>
        <v>0.20894297408917936</v>
      </c>
      <c r="D348" s="117">
        <f t="shared" ref="D348:R348" si="697">AVERAGE(D298:D301)</f>
        <v>0.97812153406105884</v>
      </c>
      <c r="E348" s="117">
        <f t="shared" si="697"/>
        <v>0.96449420127569874</v>
      </c>
      <c r="F348" s="117">
        <f t="shared" si="697"/>
        <v>0.93551759318272698</v>
      </c>
      <c r="G348" s="117">
        <f t="shared" si="697"/>
        <v>0.96287961839388259</v>
      </c>
      <c r="H348" s="117">
        <f t="shared" si="697"/>
        <v>0.92351230862583278</v>
      </c>
      <c r="I348" s="117">
        <f t="shared" si="697"/>
        <v>0.94885689942489182</v>
      </c>
      <c r="J348" s="117">
        <f t="shared" si="697"/>
        <v>0.97073399869452504</v>
      </c>
      <c r="K348" s="117">
        <f t="shared" si="697"/>
        <v>0.97019235671063564</v>
      </c>
      <c r="L348" s="117">
        <f t="shared" si="697"/>
        <v>0.94334601896938364</v>
      </c>
      <c r="M348" s="117">
        <f t="shared" si="697"/>
        <v>0.78096045036724515</v>
      </c>
      <c r="N348" s="117">
        <f t="shared" si="697"/>
        <v>0.60729797078274217</v>
      </c>
      <c r="O348" s="117">
        <f t="shared" si="697"/>
        <v>0.54692267244656623</v>
      </c>
      <c r="P348" s="117">
        <f t="shared" si="697"/>
        <v>0.54215009973288175</v>
      </c>
      <c r="Q348" s="117">
        <f t="shared" si="697"/>
        <v>0.39777540901033975</v>
      </c>
      <c r="R348" s="117">
        <f t="shared" si="697"/>
        <v>0.31004950659041897</v>
      </c>
      <c r="S348" s="117">
        <f>AVERAGE(S298:S301)</f>
        <v>0.27504701019599326</v>
      </c>
      <c r="T348" s="117">
        <f>AVERAGE(T298:T301)</f>
        <v>0.34740252793318172</v>
      </c>
    </row>
    <row r="349" spans="2:50" x14ac:dyDescent="0.2">
      <c r="B349" s="35" t="s">
        <v>28</v>
      </c>
      <c r="C349" s="117">
        <f>AVERAGE(C320:C323)</f>
        <v>0.12830566081340075</v>
      </c>
      <c r="D349" s="117">
        <f t="shared" ref="D349:S349" si="698">AVERAGE(D320:D323)</f>
        <v>0.8783002802064126</v>
      </c>
      <c r="E349" s="117">
        <f t="shared" si="698"/>
        <v>0.95502298527066332</v>
      </c>
      <c r="F349" s="117">
        <f t="shared" si="698"/>
        <v>0.89212915819541871</v>
      </c>
      <c r="G349" s="117">
        <f t="shared" si="698"/>
        <v>0.87525087127780099</v>
      </c>
      <c r="H349" s="117">
        <f t="shared" si="698"/>
        <v>0.71157753255320688</v>
      </c>
      <c r="I349" s="117">
        <f t="shared" si="698"/>
        <v>0.50854613301152551</v>
      </c>
      <c r="J349" s="117">
        <f t="shared" si="698"/>
        <v>0.50967509695194979</v>
      </c>
      <c r="K349" s="117">
        <f t="shared" si="698"/>
        <v>0.25007234762172714</v>
      </c>
      <c r="L349" s="117">
        <f t="shared" si="698"/>
        <v>3.0066145520144319E-4</v>
      </c>
      <c r="M349" s="117">
        <f t="shared" si="698"/>
        <v>2.5352112676056337E-3</v>
      </c>
      <c r="N349" s="117">
        <f t="shared" si="698"/>
        <v>5.8449779041479136E-4</v>
      </c>
      <c r="O349" s="117">
        <f t="shared" si="698"/>
        <v>0</v>
      </c>
      <c r="P349" s="117">
        <f t="shared" si="698"/>
        <v>1.1938872970391595E-4</v>
      </c>
      <c r="Q349" s="117">
        <f t="shared" si="698"/>
        <v>0</v>
      </c>
      <c r="R349" s="117">
        <f t="shared" si="698"/>
        <v>0</v>
      </c>
      <c r="S349" s="117">
        <f t="shared" si="698"/>
        <v>0</v>
      </c>
      <c r="T349" s="117">
        <f t="shared" ref="T349" si="699">AVERAGE(T320:T323)</f>
        <v>2.9422742341404903E-3</v>
      </c>
    </row>
    <row r="350" spans="2:50" x14ac:dyDescent="0.2">
      <c r="B350" s="35" t="s">
        <v>49</v>
      </c>
      <c r="C350" s="117">
        <f>AVERAGE(C342:C345)</f>
        <v>0.2887553196313804</v>
      </c>
      <c r="D350" s="117">
        <f t="shared" ref="D350:S350" si="700">AVERAGE(D342:D345)</f>
        <v>0.95766075571048326</v>
      </c>
      <c r="E350" s="117">
        <f t="shared" si="700"/>
        <v>0.92372767008381895</v>
      </c>
      <c r="F350" s="117">
        <f t="shared" si="700"/>
        <v>0.94264629150977919</v>
      </c>
      <c r="G350" s="117">
        <f t="shared" si="700"/>
        <v>0.94115212662228764</v>
      </c>
      <c r="H350" s="117">
        <f t="shared" si="700"/>
        <v>0.94211320754418892</v>
      </c>
      <c r="I350" s="117">
        <f t="shared" si="700"/>
        <v>0.94039602488466512</v>
      </c>
      <c r="J350" s="117">
        <f t="shared" si="700"/>
        <v>0.9523891391815984</v>
      </c>
      <c r="K350" s="117">
        <f t="shared" si="700"/>
        <v>0.95874608211325063</v>
      </c>
      <c r="L350" s="117">
        <f t="shared" si="700"/>
        <v>0.95962048673130618</v>
      </c>
      <c r="M350" s="117">
        <f t="shared" si="700"/>
        <v>0.95884108729322659</v>
      </c>
      <c r="N350" s="117">
        <f t="shared" si="700"/>
        <v>0.96158667486037763</v>
      </c>
      <c r="O350" s="117">
        <f t="shared" si="700"/>
        <v>0.96048689566051659</v>
      </c>
      <c r="P350" s="117">
        <f t="shared" si="700"/>
        <v>0.95860054738203293</v>
      </c>
      <c r="Q350" s="117">
        <f t="shared" si="700"/>
        <v>0.95489869973581143</v>
      </c>
      <c r="R350" s="117">
        <f t="shared" si="700"/>
        <v>0.94978541149168316</v>
      </c>
      <c r="S350" s="117">
        <f t="shared" si="700"/>
        <v>0.93830560831555754</v>
      </c>
      <c r="T350" s="117">
        <f t="shared" ref="T350" si="701">AVERAGE(T342:T345)</f>
        <v>0.91939250343593415</v>
      </c>
    </row>
    <row r="352" spans="2:50" x14ac:dyDescent="0.2">
      <c r="AX352" s="43"/>
    </row>
    <row r="353" spans="49:49" x14ac:dyDescent="0.2">
      <c r="AW353" s="43"/>
    </row>
    <row r="445" spans="9:9" x14ac:dyDescent="0.2">
      <c r="I445" s="124"/>
    </row>
  </sheetData>
  <mergeCells count="32">
    <mergeCell ref="A83:A85"/>
    <mergeCell ref="A229:A247"/>
    <mergeCell ref="A181:A185"/>
    <mergeCell ref="A86:A91"/>
    <mergeCell ref="A139:A144"/>
    <mergeCell ref="A192:A197"/>
    <mergeCell ref="A98:A103"/>
    <mergeCell ref="A104:A110"/>
    <mergeCell ref="A151:A156"/>
    <mergeCell ref="A157:A163"/>
    <mergeCell ref="A164:A178"/>
    <mergeCell ref="A186:A188"/>
    <mergeCell ref="A189:A191"/>
    <mergeCell ref="A92:A94"/>
    <mergeCell ref="A198:A200"/>
    <mergeCell ref="A204:A211"/>
    <mergeCell ref="A14:A18"/>
    <mergeCell ref="A28:A29"/>
    <mergeCell ref="A36:A40"/>
    <mergeCell ref="A212:A228"/>
    <mergeCell ref="A128:A132"/>
    <mergeCell ref="A133:A135"/>
    <mergeCell ref="A136:A138"/>
    <mergeCell ref="A145:A147"/>
    <mergeCell ref="A45:A50"/>
    <mergeCell ref="A51:A57"/>
    <mergeCell ref="A58:A72"/>
    <mergeCell ref="A111:A125"/>
    <mergeCell ref="A30:A35"/>
    <mergeCell ref="A21:A22"/>
    <mergeCell ref="A75:A79"/>
    <mergeCell ref="A80:A82"/>
  </mergeCells>
  <pageMargins left="0.7" right="0.7" top="0.75" bottom="0.75" header="0.3" footer="0.3"/>
  <pageSetup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999"/>
  <sheetViews>
    <sheetView topLeftCell="B27" zoomScale="91" workbookViewId="0">
      <selection activeCell="D30" sqref="D30"/>
    </sheetView>
  </sheetViews>
  <sheetFormatPr baseColWidth="10" defaultColWidth="11.1640625" defaultRowHeight="15" customHeight="1" x14ac:dyDescent="0.2"/>
  <cols>
    <col min="1" max="1" width="51.33203125" style="186" customWidth="1"/>
    <col min="2" max="2" width="86" customWidth="1"/>
    <col min="3" max="3" width="29.83203125" customWidth="1"/>
    <col min="4" max="4" width="27.1640625" customWidth="1"/>
    <col min="5" max="5" width="24" customWidth="1"/>
    <col min="6" max="6" width="25.1640625" customWidth="1"/>
    <col min="7" max="26" width="10.5" customWidth="1"/>
  </cols>
  <sheetData>
    <row r="1" spans="1:16384" ht="21.75" customHeight="1" x14ac:dyDescent="0.2">
      <c r="A1" s="11" t="s">
        <v>30</v>
      </c>
      <c r="B1" s="1" t="s">
        <v>31</v>
      </c>
      <c r="C1" s="73" t="s">
        <v>32</v>
      </c>
      <c r="D1" s="78"/>
      <c r="E1" s="79"/>
      <c r="F1" s="2"/>
      <c r="G1" s="3"/>
      <c r="H1" s="3"/>
      <c r="I1" s="3"/>
      <c r="J1" s="3"/>
      <c r="K1" s="3"/>
      <c r="L1" s="3"/>
      <c r="M1" s="3"/>
      <c r="N1" s="3"/>
      <c r="O1" s="3"/>
      <c r="P1" s="3"/>
      <c r="Q1" s="3"/>
      <c r="R1" s="3"/>
      <c r="S1" s="3"/>
      <c r="T1" s="3"/>
      <c r="U1" s="3"/>
      <c r="V1" s="3"/>
      <c r="W1" s="3"/>
      <c r="X1" s="3"/>
      <c r="Y1" s="3"/>
      <c r="Z1" s="3"/>
    </row>
    <row r="2" spans="1:16384" ht="96" customHeight="1" x14ac:dyDescent="0.2">
      <c r="A2" s="8" t="s">
        <v>73</v>
      </c>
      <c r="B2" s="68" t="s">
        <v>81</v>
      </c>
      <c r="C2" s="77" t="s">
        <v>72</v>
      </c>
      <c r="D2" s="69"/>
      <c r="E2" s="80"/>
      <c r="G2" s="3"/>
      <c r="H2" s="3"/>
      <c r="I2" s="3"/>
      <c r="J2" s="3"/>
      <c r="K2" s="3"/>
      <c r="L2" s="3"/>
      <c r="M2" s="3"/>
      <c r="N2" s="3"/>
      <c r="O2" s="3"/>
      <c r="P2" s="3"/>
      <c r="Q2" s="3"/>
      <c r="R2" s="3"/>
      <c r="S2" s="3"/>
      <c r="T2" s="3"/>
      <c r="U2" s="3"/>
      <c r="V2" s="3"/>
      <c r="W2" s="3"/>
      <c r="X2" s="3"/>
      <c r="Y2" s="3"/>
      <c r="Z2" s="3"/>
    </row>
    <row r="3" spans="1:16384" ht="133" customHeight="1" x14ac:dyDescent="0.2">
      <c r="A3" s="8" t="s">
        <v>74</v>
      </c>
      <c r="B3" s="68" t="s">
        <v>82</v>
      </c>
      <c r="C3" s="77" t="s">
        <v>72</v>
      </c>
      <c r="D3" s="70"/>
      <c r="E3" s="6"/>
      <c r="F3" s="7"/>
      <c r="G3" s="3"/>
      <c r="H3" s="3"/>
      <c r="I3" s="3"/>
      <c r="J3" s="3"/>
      <c r="K3" s="3"/>
      <c r="L3" s="3"/>
      <c r="M3" s="3"/>
      <c r="N3" s="3"/>
      <c r="O3" s="3"/>
      <c r="P3" s="3"/>
      <c r="Q3" s="3"/>
      <c r="R3" s="3"/>
      <c r="S3" s="3"/>
      <c r="T3" s="3"/>
      <c r="U3" s="3"/>
      <c r="V3" s="3"/>
      <c r="W3" s="3"/>
      <c r="X3" s="3"/>
      <c r="Y3" s="3"/>
      <c r="Z3" s="3"/>
    </row>
    <row r="4" spans="1:16384" ht="125" customHeight="1" x14ac:dyDescent="0.2">
      <c r="A4" s="184" t="s">
        <v>127</v>
      </c>
      <c r="B4" s="68" t="s">
        <v>86</v>
      </c>
      <c r="C4" s="183" t="s">
        <v>89</v>
      </c>
      <c r="D4" s="188"/>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c r="TDZ4" s="70"/>
      <c r="TEA4" s="70"/>
      <c r="TEB4" s="70"/>
      <c r="TEC4" s="70"/>
      <c r="TED4" s="70"/>
      <c r="TEE4" s="70"/>
      <c r="TEF4" s="70"/>
      <c r="TEG4" s="70"/>
      <c r="TEH4" s="70"/>
      <c r="TEI4" s="70"/>
      <c r="TEJ4" s="70"/>
      <c r="TEK4" s="70"/>
      <c r="TEL4" s="70"/>
      <c r="TEM4" s="70"/>
      <c r="TEN4" s="70"/>
      <c r="TEO4" s="70"/>
      <c r="TEP4" s="70"/>
      <c r="TEQ4" s="70"/>
      <c r="TER4" s="70"/>
      <c r="TES4" s="70"/>
      <c r="TET4" s="70"/>
      <c r="TEU4" s="70"/>
      <c r="TEV4" s="70"/>
      <c r="TEW4" s="70"/>
      <c r="TEX4" s="70"/>
      <c r="TEY4" s="70"/>
      <c r="TEZ4" s="70"/>
      <c r="TFA4" s="70"/>
      <c r="TFB4" s="70"/>
      <c r="TFC4" s="70"/>
      <c r="TFD4" s="70"/>
      <c r="TFE4" s="70"/>
      <c r="TFF4" s="70"/>
      <c r="TFG4" s="70"/>
      <c r="TFH4" s="70"/>
      <c r="TFI4" s="70"/>
      <c r="TFJ4" s="70"/>
      <c r="TFK4" s="70"/>
      <c r="TFL4" s="70"/>
      <c r="TFM4" s="70"/>
      <c r="TFN4" s="70"/>
      <c r="TFO4" s="70"/>
      <c r="TFP4" s="70"/>
      <c r="TFQ4" s="70"/>
      <c r="TFR4" s="70"/>
      <c r="TFS4" s="70"/>
      <c r="TFT4" s="70"/>
      <c r="TFU4" s="70"/>
      <c r="TFV4" s="70"/>
      <c r="TFW4" s="70"/>
      <c r="TFX4" s="70"/>
      <c r="TFY4" s="70"/>
      <c r="TFZ4" s="70"/>
      <c r="TGA4" s="70"/>
      <c r="TGB4" s="70"/>
      <c r="TGC4" s="70"/>
      <c r="TGD4" s="70"/>
      <c r="TGE4" s="70"/>
      <c r="TGF4" s="70"/>
      <c r="TGG4" s="70"/>
      <c r="TGH4" s="70"/>
      <c r="TGI4" s="70"/>
      <c r="TGJ4" s="70"/>
      <c r="TGK4" s="70"/>
      <c r="TGL4" s="70"/>
      <c r="TGM4" s="70"/>
      <c r="TGN4" s="70"/>
      <c r="TGO4" s="70"/>
      <c r="TGP4" s="70"/>
      <c r="TGQ4" s="70"/>
      <c r="TGR4" s="70"/>
      <c r="TGS4" s="70"/>
      <c r="TGT4" s="70"/>
      <c r="TGU4" s="70"/>
      <c r="TGV4" s="70"/>
      <c r="TGW4" s="70"/>
      <c r="TGX4" s="70"/>
      <c r="TGY4" s="70"/>
      <c r="TGZ4" s="70"/>
      <c r="THA4" s="70"/>
      <c r="THB4" s="70"/>
      <c r="THC4" s="70"/>
      <c r="THD4" s="70"/>
      <c r="THE4" s="70"/>
      <c r="THF4" s="70"/>
      <c r="THG4" s="70"/>
      <c r="THH4" s="70"/>
      <c r="THI4" s="70"/>
      <c r="THJ4" s="70"/>
      <c r="THK4" s="70"/>
      <c r="THL4" s="70"/>
      <c r="THM4" s="70"/>
      <c r="THN4" s="70"/>
      <c r="THO4" s="70"/>
      <c r="THP4" s="70"/>
      <c r="THQ4" s="70"/>
      <c r="THR4" s="70"/>
      <c r="THS4" s="70"/>
      <c r="THT4" s="70"/>
      <c r="THU4" s="70"/>
      <c r="THV4" s="70"/>
      <c r="THW4" s="70"/>
      <c r="THX4" s="70"/>
      <c r="THY4" s="70"/>
      <c r="THZ4" s="70"/>
      <c r="TIA4" s="70"/>
      <c r="TIB4" s="70"/>
      <c r="TIC4" s="70"/>
      <c r="TID4" s="70"/>
      <c r="TIE4" s="70"/>
      <c r="TIF4" s="70"/>
      <c r="TIG4" s="70"/>
      <c r="TIH4" s="70"/>
      <c r="TII4" s="70"/>
      <c r="TIJ4" s="70"/>
      <c r="TIK4" s="70"/>
      <c r="TIL4" s="70"/>
      <c r="TIM4" s="70"/>
      <c r="TIN4" s="70"/>
      <c r="TIO4" s="70"/>
      <c r="TIP4" s="70"/>
      <c r="TIQ4" s="70"/>
      <c r="TIR4" s="70"/>
      <c r="TIS4" s="70"/>
      <c r="TIT4" s="70"/>
      <c r="TIU4" s="70"/>
      <c r="TIV4" s="70"/>
      <c r="TIW4" s="70"/>
      <c r="TIX4" s="70"/>
      <c r="TIY4" s="70"/>
      <c r="TIZ4" s="70"/>
      <c r="TJA4" s="70"/>
      <c r="TJB4" s="70"/>
      <c r="TJC4" s="70"/>
      <c r="TJD4" s="70"/>
      <c r="TJE4" s="70"/>
      <c r="TJF4" s="70"/>
      <c r="TJG4" s="70"/>
      <c r="TJH4" s="70"/>
      <c r="TJI4" s="70"/>
      <c r="TJJ4" s="70"/>
      <c r="TJK4" s="70"/>
      <c r="TJL4" s="70"/>
      <c r="TJM4" s="70"/>
      <c r="TJN4" s="70"/>
      <c r="TJO4" s="70"/>
      <c r="TJP4" s="70"/>
      <c r="TJQ4" s="70"/>
      <c r="TJR4" s="70"/>
      <c r="TJS4" s="70"/>
      <c r="TJT4" s="70"/>
      <c r="TJU4" s="70"/>
      <c r="TJV4" s="70"/>
      <c r="TJW4" s="70"/>
      <c r="TJX4" s="70"/>
      <c r="TJY4" s="70"/>
      <c r="TJZ4" s="70"/>
      <c r="TKA4" s="70"/>
      <c r="TKB4" s="70"/>
      <c r="TKC4" s="70"/>
      <c r="TKD4" s="70"/>
      <c r="TKE4" s="70"/>
      <c r="TKF4" s="70"/>
      <c r="TKG4" s="70"/>
      <c r="TKH4" s="70"/>
      <c r="TKI4" s="70"/>
      <c r="TKJ4" s="70"/>
      <c r="TKK4" s="70"/>
      <c r="TKL4" s="70"/>
      <c r="TKM4" s="70"/>
      <c r="TKN4" s="70"/>
      <c r="TKO4" s="70"/>
      <c r="TKP4" s="70"/>
      <c r="TKQ4" s="70"/>
      <c r="TKR4" s="70"/>
      <c r="TKS4" s="70"/>
      <c r="TKT4" s="70"/>
      <c r="TKU4" s="70"/>
      <c r="TKV4" s="70"/>
      <c r="TKW4" s="70"/>
      <c r="TKX4" s="70"/>
      <c r="TKY4" s="70"/>
      <c r="TKZ4" s="70"/>
      <c r="TLA4" s="70"/>
      <c r="TLB4" s="70"/>
      <c r="TLC4" s="70"/>
      <c r="TLD4" s="70"/>
      <c r="TLE4" s="70"/>
      <c r="TLF4" s="70"/>
      <c r="TLG4" s="70"/>
      <c r="TLH4" s="70"/>
      <c r="TLI4" s="70"/>
      <c r="TLJ4" s="70"/>
      <c r="TLK4" s="70"/>
      <c r="TLL4" s="70"/>
      <c r="TLM4" s="70"/>
      <c r="TLN4" s="70"/>
      <c r="TLO4" s="70"/>
      <c r="TLP4" s="70"/>
      <c r="TLQ4" s="70"/>
      <c r="TLR4" s="70"/>
      <c r="TLS4" s="70"/>
      <c r="TLT4" s="70"/>
      <c r="TLU4" s="70"/>
      <c r="TLV4" s="70"/>
      <c r="TLW4" s="70"/>
      <c r="TLX4" s="70"/>
      <c r="TLY4" s="70"/>
      <c r="TLZ4" s="70"/>
      <c r="TMA4" s="70"/>
      <c r="TMB4" s="70"/>
      <c r="TMC4" s="70"/>
      <c r="TMD4" s="70"/>
      <c r="TME4" s="70"/>
      <c r="TMF4" s="70"/>
      <c r="TMG4" s="70"/>
      <c r="TMH4" s="70"/>
      <c r="TMI4" s="70"/>
      <c r="TMJ4" s="70"/>
      <c r="TMK4" s="70"/>
      <c r="TML4" s="70"/>
      <c r="TMM4" s="70"/>
      <c r="TMN4" s="70"/>
      <c r="TMO4" s="70"/>
      <c r="TMP4" s="70"/>
      <c r="TMQ4" s="70"/>
      <c r="TMR4" s="70"/>
      <c r="TMS4" s="70"/>
      <c r="TMT4" s="70"/>
      <c r="TMU4" s="70"/>
      <c r="TMV4" s="70"/>
      <c r="TMW4" s="70"/>
      <c r="TMX4" s="70"/>
      <c r="TMY4" s="70"/>
      <c r="TMZ4" s="70"/>
      <c r="TNA4" s="70"/>
      <c r="TNB4" s="70"/>
      <c r="TNC4" s="70"/>
      <c r="TND4" s="70"/>
      <c r="TNE4" s="70"/>
      <c r="TNF4" s="70"/>
      <c r="TNG4" s="70"/>
      <c r="TNH4" s="70"/>
      <c r="TNI4" s="70"/>
      <c r="TNJ4" s="70"/>
      <c r="TNK4" s="70"/>
      <c r="TNL4" s="70"/>
      <c r="TNM4" s="70"/>
      <c r="TNN4" s="70"/>
      <c r="TNO4" s="70"/>
      <c r="TNP4" s="70"/>
      <c r="TNQ4" s="70"/>
      <c r="TNR4" s="70"/>
      <c r="TNS4" s="70"/>
      <c r="TNT4" s="70"/>
      <c r="TNU4" s="70"/>
      <c r="TNV4" s="70"/>
      <c r="TNW4" s="70"/>
      <c r="TNX4" s="70"/>
      <c r="TNY4" s="70"/>
      <c r="TNZ4" s="70"/>
      <c r="TOA4" s="70"/>
      <c r="TOB4" s="70"/>
      <c r="TOC4" s="70"/>
      <c r="TOD4" s="70"/>
      <c r="TOE4" s="70"/>
      <c r="TOF4" s="70"/>
      <c r="TOG4" s="70"/>
      <c r="TOH4" s="70"/>
      <c r="TOI4" s="70"/>
      <c r="TOJ4" s="70"/>
      <c r="TOK4" s="70"/>
      <c r="TOL4" s="70"/>
      <c r="TOM4" s="70"/>
      <c r="TON4" s="70"/>
      <c r="TOO4" s="70"/>
      <c r="TOP4" s="70"/>
      <c r="TOQ4" s="70"/>
      <c r="TOR4" s="70"/>
      <c r="TOS4" s="70"/>
      <c r="TOT4" s="70"/>
      <c r="TOU4" s="70"/>
      <c r="TOV4" s="70"/>
      <c r="TOW4" s="70"/>
      <c r="TOX4" s="70"/>
      <c r="TOY4" s="70"/>
      <c r="TOZ4" s="70"/>
      <c r="TPA4" s="70"/>
      <c r="TPB4" s="70"/>
      <c r="TPC4" s="70"/>
      <c r="TPD4" s="70"/>
      <c r="TPE4" s="70"/>
      <c r="TPF4" s="70"/>
      <c r="TPG4" s="70"/>
      <c r="TPH4" s="70"/>
      <c r="TPI4" s="70"/>
      <c r="TPJ4" s="70"/>
      <c r="TPK4" s="70"/>
      <c r="TPL4" s="70"/>
      <c r="TPM4" s="70"/>
      <c r="TPN4" s="70"/>
      <c r="TPO4" s="70"/>
      <c r="TPP4" s="70"/>
      <c r="TPQ4" s="70"/>
      <c r="TPR4" s="70"/>
      <c r="TPS4" s="70"/>
      <c r="TPT4" s="70"/>
      <c r="TPU4" s="70"/>
      <c r="TPV4" s="70"/>
      <c r="TPW4" s="70"/>
      <c r="TPX4" s="70"/>
      <c r="TPY4" s="70"/>
      <c r="TPZ4" s="70"/>
      <c r="TQA4" s="70"/>
      <c r="TQB4" s="70"/>
      <c r="TQC4" s="70"/>
      <c r="TQD4" s="70"/>
      <c r="TQE4" s="70"/>
      <c r="TQF4" s="70"/>
      <c r="TQG4" s="70"/>
      <c r="TQH4" s="70"/>
      <c r="TQI4" s="70"/>
      <c r="TQJ4" s="70"/>
      <c r="TQK4" s="70"/>
      <c r="TQL4" s="70"/>
      <c r="TQM4" s="70"/>
      <c r="TQN4" s="70"/>
      <c r="TQO4" s="70"/>
      <c r="TQP4" s="70"/>
      <c r="TQQ4" s="70"/>
      <c r="TQR4" s="70"/>
      <c r="TQS4" s="70"/>
      <c r="TQT4" s="70"/>
      <c r="TQU4" s="70"/>
      <c r="TQV4" s="70"/>
      <c r="TQW4" s="70"/>
      <c r="TQX4" s="70"/>
      <c r="TQY4" s="70"/>
      <c r="TQZ4" s="70"/>
      <c r="TRA4" s="70"/>
      <c r="TRB4" s="70"/>
      <c r="TRC4" s="70"/>
      <c r="TRD4" s="70"/>
      <c r="TRE4" s="70"/>
      <c r="TRF4" s="70"/>
      <c r="TRG4" s="70"/>
      <c r="TRH4" s="70"/>
      <c r="TRI4" s="70"/>
      <c r="TRJ4" s="70"/>
      <c r="TRK4" s="70"/>
      <c r="TRL4" s="70"/>
      <c r="TRM4" s="70"/>
      <c r="TRN4" s="70"/>
      <c r="TRO4" s="70"/>
      <c r="TRP4" s="70"/>
      <c r="TRQ4" s="70"/>
      <c r="TRR4" s="70"/>
      <c r="TRS4" s="70"/>
      <c r="TRT4" s="70"/>
      <c r="TRU4" s="70"/>
      <c r="TRV4" s="70"/>
      <c r="TRW4" s="70"/>
      <c r="TRX4" s="70"/>
      <c r="TRY4" s="70"/>
      <c r="TRZ4" s="70"/>
      <c r="TSA4" s="70"/>
      <c r="TSB4" s="70"/>
      <c r="TSC4" s="70"/>
      <c r="TSD4" s="70"/>
      <c r="TSE4" s="70"/>
      <c r="TSF4" s="70"/>
      <c r="TSG4" s="70"/>
      <c r="TSH4" s="70"/>
      <c r="TSI4" s="70"/>
      <c r="TSJ4" s="70"/>
      <c r="TSK4" s="70"/>
      <c r="TSL4" s="70"/>
      <c r="TSM4" s="70"/>
      <c r="TSN4" s="70"/>
      <c r="TSO4" s="70"/>
      <c r="TSP4" s="70"/>
      <c r="TSQ4" s="70"/>
      <c r="TSR4" s="70"/>
      <c r="TSS4" s="70"/>
      <c r="TST4" s="70"/>
      <c r="TSU4" s="70"/>
      <c r="TSV4" s="70"/>
      <c r="TSW4" s="70"/>
      <c r="TSX4" s="70"/>
      <c r="TSY4" s="70"/>
      <c r="TSZ4" s="70"/>
      <c r="TTA4" s="70"/>
      <c r="TTB4" s="70"/>
      <c r="TTC4" s="70"/>
      <c r="TTD4" s="70"/>
      <c r="TTE4" s="70"/>
      <c r="TTF4" s="70"/>
      <c r="TTG4" s="70"/>
      <c r="TTH4" s="70"/>
      <c r="TTI4" s="70"/>
      <c r="TTJ4" s="70"/>
      <c r="TTK4" s="70"/>
      <c r="TTL4" s="70"/>
      <c r="TTM4" s="70"/>
      <c r="TTN4" s="70"/>
      <c r="TTO4" s="70"/>
      <c r="TTP4" s="70"/>
      <c r="TTQ4" s="70"/>
      <c r="TTR4" s="70"/>
      <c r="TTS4" s="70"/>
      <c r="TTT4" s="70"/>
      <c r="TTU4" s="70"/>
      <c r="TTV4" s="70"/>
      <c r="TTW4" s="70"/>
      <c r="TTX4" s="70"/>
      <c r="TTY4" s="70"/>
      <c r="TTZ4" s="70"/>
      <c r="TUA4" s="70"/>
      <c r="TUB4" s="70"/>
      <c r="TUC4" s="70"/>
      <c r="TUD4" s="70"/>
      <c r="TUE4" s="70"/>
      <c r="TUF4" s="70"/>
      <c r="TUG4" s="70"/>
      <c r="TUH4" s="70"/>
      <c r="TUI4" s="70"/>
      <c r="TUJ4" s="70"/>
      <c r="TUK4" s="70"/>
      <c r="TUL4" s="70"/>
      <c r="TUM4" s="70"/>
      <c r="TUN4" s="70"/>
      <c r="TUO4" s="70"/>
      <c r="TUP4" s="70"/>
      <c r="TUQ4" s="70"/>
      <c r="TUR4" s="70"/>
      <c r="TUS4" s="70"/>
      <c r="TUT4" s="70"/>
      <c r="TUU4" s="70"/>
      <c r="TUV4" s="70"/>
      <c r="TUW4" s="70"/>
      <c r="TUX4" s="70"/>
      <c r="TUY4" s="70"/>
      <c r="TUZ4" s="70"/>
      <c r="TVA4" s="70"/>
      <c r="TVB4" s="70"/>
      <c r="TVC4" s="70"/>
      <c r="TVD4" s="70"/>
      <c r="TVE4" s="70"/>
      <c r="TVF4" s="70"/>
      <c r="TVG4" s="70"/>
      <c r="TVH4" s="70"/>
      <c r="TVI4" s="70"/>
      <c r="TVJ4" s="70"/>
      <c r="TVK4" s="70"/>
      <c r="TVL4" s="70"/>
      <c r="TVM4" s="70"/>
      <c r="TVN4" s="70"/>
      <c r="TVO4" s="70"/>
      <c r="TVP4" s="70"/>
      <c r="TVQ4" s="70"/>
      <c r="TVR4" s="70"/>
      <c r="TVS4" s="70"/>
      <c r="TVT4" s="70"/>
      <c r="TVU4" s="70"/>
      <c r="TVV4" s="70"/>
      <c r="TVW4" s="70"/>
      <c r="TVX4" s="70"/>
      <c r="TVY4" s="70"/>
      <c r="TVZ4" s="70"/>
      <c r="TWA4" s="70"/>
      <c r="TWB4" s="70"/>
      <c r="TWC4" s="70"/>
      <c r="TWD4" s="70"/>
      <c r="TWE4" s="70"/>
      <c r="TWF4" s="70"/>
      <c r="TWG4" s="70"/>
      <c r="TWH4" s="70"/>
      <c r="TWI4" s="70"/>
      <c r="TWJ4" s="70"/>
      <c r="TWK4" s="70"/>
      <c r="TWL4" s="70"/>
      <c r="TWM4" s="70"/>
      <c r="TWN4" s="70"/>
      <c r="TWO4" s="70"/>
      <c r="TWP4" s="70"/>
      <c r="TWQ4" s="70"/>
      <c r="TWR4" s="70"/>
      <c r="TWS4" s="70"/>
      <c r="TWT4" s="70"/>
      <c r="TWU4" s="70"/>
      <c r="TWV4" s="70"/>
      <c r="TWW4" s="70"/>
      <c r="TWX4" s="70"/>
      <c r="TWY4" s="70"/>
      <c r="TWZ4" s="70"/>
      <c r="TXA4" s="70"/>
      <c r="TXB4" s="70"/>
      <c r="TXC4" s="70"/>
      <c r="TXD4" s="70"/>
      <c r="TXE4" s="70"/>
      <c r="TXF4" s="70"/>
      <c r="TXG4" s="70"/>
      <c r="TXH4" s="70"/>
      <c r="TXI4" s="70"/>
      <c r="TXJ4" s="70"/>
      <c r="TXK4" s="70"/>
      <c r="TXL4" s="70"/>
      <c r="TXM4" s="70"/>
      <c r="TXN4" s="70"/>
      <c r="TXO4" s="70"/>
      <c r="TXP4" s="70"/>
      <c r="TXQ4" s="70"/>
      <c r="TXR4" s="70"/>
      <c r="TXS4" s="70"/>
      <c r="TXT4" s="70"/>
      <c r="TXU4" s="70"/>
      <c r="TXV4" s="70"/>
      <c r="TXW4" s="70"/>
      <c r="TXX4" s="70"/>
      <c r="TXY4" s="70"/>
      <c r="TXZ4" s="70"/>
      <c r="TYA4" s="70"/>
      <c r="TYB4" s="70"/>
      <c r="TYC4" s="70"/>
      <c r="TYD4" s="70"/>
      <c r="TYE4" s="70"/>
      <c r="TYF4" s="70"/>
      <c r="TYG4" s="70"/>
      <c r="TYH4" s="70"/>
      <c r="TYI4" s="70"/>
      <c r="TYJ4" s="70"/>
      <c r="TYK4" s="70"/>
      <c r="TYL4" s="70"/>
      <c r="TYM4" s="70"/>
      <c r="TYN4" s="70"/>
      <c r="TYO4" s="70"/>
      <c r="TYP4" s="70"/>
      <c r="TYQ4" s="70"/>
      <c r="TYR4" s="70"/>
      <c r="TYS4" s="70"/>
      <c r="TYT4" s="70"/>
      <c r="TYU4" s="70"/>
      <c r="TYV4" s="70"/>
      <c r="TYW4" s="70"/>
      <c r="TYX4" s="70"/>
      <c r="TYY4" s="70"/>
      <c r="TYZ4" s="70"/>
      <c r="TZA4" s="70"/>
      <c r="TZB4" s="70"/>
      <c r="TZC4" s="70"/>
      <c r="TZD4" s="70"/>
      <c r="TZE4" s="70"/>
      <c r="TZF4" s="70"/>
      <c r="TZG4" s="70"/>
      <c r="TZH4" s="70"/>
      <c r="TZI4" s="70"/>
      <c r="TZJ4" s="70"/>
      <c r="TZK4" s="70"/>
      <c r="TZL4" s="70"/>
      <c r="TZM4" s="70"/>
      <c r="TZN4" s="70"/>
      <c r="TZO4" s="70"/>
      <c r="TZP4" s="70"/>
      <c r="TZQ4" s="70"/>
      <c r="TZR4" s="70"/>
      <c r="TZS4" s="70"/>
      <c r="TZT4" s="70"/>
      <c r="TZU4" s="70"/>
      <c r="TZV4" s="70"/>
      <c r="TZW4" s="70"/>
      <c r="TZX4" s="70"/>
      <c r="TZY4" s="70"/>
      <c r="TZZ4" s="70"/>
      <c r="UAA4" s="70"/>
      <c r="UAB4" s="70"/>
      <c r="UAC4" s="70"/>
      <c r="UAD4" s="70"/>
      <c r="UAE4" s="70"/>
      <c r="UAF4" s="70"/>
      <c r="UAG4" s="70"/>
      <c r="UAH4" s="70"/>
      <c r="UAI4" s="70"/>
      <c r="UAJ4" s="70"/>
      <c r="UAK4" s="70"/>
      <c r="UAL4" s="70"/>
      <c r="UAM4" s="70"/>
      <c r="UAN4" s="70"/>
      <c r="UAO4" s="70"/>
      <c r="UAP4" s="70"/>
      <c r="UAQ4" s="70"/>
      <c r="UAR4" s="70"/>
      <c r="UAS4" s="70"/>
      <c r="UAT4" s="70"/>
      <c r="UAU4" s="70"/>
      <c r="UAV4" s="70"/>
      <c r="UAW4" s="70"/>
      <c r="UAX4" s="70"/>
      <c r="UAY4" s="70"/>
      <c r="UAZ4" s="70"/>
      <c r="UBA4" s="70"/>
      <c r="UBB4" s="70"/>
      <c r="UBC4" s="70"/>
      <c r="UBD4" s="70"/>
      <c r="UBE4" s="70"/>
      <c r="UBF4" s="70"/>
      <c r="UBG4" s="70"/>
      <c r="UBH4" s="70"/>
      <c r="UBI4" s="70"/>
      <c r="UBJ4" s="70"/>
      <c r="UBK4" s="70"/>
      <c r="UBL4" s="70"/>
      <c r="UBM4" s="70"/>
      <c r="UBN4" s="70"/>
      <c r="UBO4" s="70"/>
      <c r="UBP4" s="70"/>
      <c r="UBQ4" s="70"/>
      <c r="UBR4" s="70"/>
      <c r="UBS4" s="70"/>
      <c r="UBT4" s="70"/>
      <c r="UBU4" s="70"/>
      <c r="UBV4" s="70"/>
      <c r="UBW4" s="70"/>
      <c r="UBX4" s="70"/>
      <c r="UBY4" s="70"/>
      <c r="UBZ4" s="70"/>
      <c r="UCA4" s="70"/>
      <c r="UCB4" s="70"/>
      <c r="UCC4" s="70"/>
      <c r="UCD4" s="70"/>
      <c r="UCE4" s="70"/>
      <c r="UCF4" s="70"/>
      <c r="UCG4" s="70"/>
      <c r="UCH4" s="70"/>
      <c r="UCI4" s="70"/>
      <c r="UCJ4" s="70"/>
      <c r="UCK4" s="70"/>
      <c r="UCL4" s="70"/>
      <c r="UCM4" s="70"/>
      <c r="UCN4" s="70"/>
      <c r="UCO4" s="70"/>
      <c r="UCP4" s="70"/>
      <c r="UCQ4" s="70"/>
      <c r="UCR4" s="70"/>
      <c r="UCS4" s="70"/>
      <c r="UCT4" s="70"/>
      <c r="UCU4" s="70"/>
      <c r="UCV4" s="70"/>
      <c r="UCW4" s="70"/>
      <c r="UCX4" s="70"/>
      <c r="UCY4" s="70"/>
      <c r="UCZ4" s="70"/>
      <c r="UDA4" s="70"/>
      <c r="UDB4" s="70"/>
      <c r="UDC4" s="70"/>
      <c r="UDD4" s="70"/>
      <c r="UDE4" s="70"/>
      <c r="UDF4" s="70"/>
      <c r="UDG4" s="70"/>
      <c r="UDH4" s="70"/>
      <c r="UDI4" s="70"/>
      <c r="UDJ4" s="70"/>
      <c r="UDK4" s="70"/>
      <c r="UDL4" s="70"/>
      <c r="UDM4" s="70"/>
      <c r="UDN4" s="70"/>
      <c r="UDO4" s="70"/>
      <c r="UDP4" s="70"/>
      <c r="UDQ4" s="70"/>
      <c r="UDR4" s="70"/>
      <c r="UDS4" s="70"/>
      <c r="UDT4" s="70"/>
      <c r="UDU4" s="70"/>
      <c r="UDV4" s="70"/>
      <c r="UDW4" s="70"/>
      <c r="UDX4" s="70"/>
      <c r="UDY4" s="70"/>
      <c r="UDZ4" s="70"/>
      <c r="UEA4" s="70"/>
      <c r="UEB4" s="70"/>
      <c r="UEC4" s="70"/>
      <c r="UED4" s="70"/>
      <c r="UEE4" s="70"/>
      <c r="UEF4" s="70"/>
      <c r="UEG4" s="70"/>
      <c r="UEH4" s="70"/>
      <c r="UEI4" s="70"/>
      <c r="UEJ4" s="70"/>
      <c r="UEK4" s="70"/>
      <c r="UEL4" s="70"/>
      <c r="UEM4" s="70"/>
      <c r="UEN4" s="70"/>
      <c r="UEO4" s="70"/>
      <c r="UEP4" s="70"/>
      <c r="UEQ4" s="70"/>
      <c r="UER4" s="70"/>
      <c r="UES4" s="70"/>
      <c r="UET4" s="70"/>
      <c r="UEU4" s="70"/>
      <c r="UEV4" s="70"/>
      <c r="UEW4" s="70"/>
      <c r="UEX4" s="70"/>
      <c r="UEY4" s="70"/>
      <c r="UEZ4" s="70"/>
      <c r="UFA4" s="70"/>
      <c r="UFB4" s="70"/>
      <c r="UFC4" s="70"/>
      <c r="UFD4" s="70"/>
      <c r="UFE4" s="70"/>
      <c r="UFF4" s="70"/>
      <c r="UFG4" s="70"/>
      <c r="UFH4" s="70"/>
      <c r="UFI4" s="70"/>
      <c r="UFJ4" s="70"/>
      <c r="UFK4" s="70"/>
      <c r="UFL4" s="70"/>
      <c r="UFM4" s="70"/>
      <c r="UFN4" s="70"/>
      <c r="UFO4" s="70"/>
      <c r="UFP4" s="70"/>
      <c r="UFQ4" s="70"/>
      <c r="UFR4" s="70"/>
      <c r="UFS4" s="70"/>
      <c r="UFT4" s="70"/>
      <c r="UFU4" s="70"/>
      <c r="UFV4" s="70"/>
      <c r="UFW4" s="70"/>
      <c r="UFX4" s="70"/>
      <c r="UFY4" s="70"/>
      <c r="UFZ4" s="70"/>
      <c r="UGA4" s="70"/>
      <c r="UGB4" s="70"/>
      <c r="UGC4" s="70"/>
      <c r="UGD4" s="70"/>
      <c r="UGE4" s="70"/>
      <c r="UGF4" s="70"/>
      <c r="UGG4" s="70"/>
      <c r="UGH4" s="70"/>
      <c r="UGI4" s="70"/>
      <c r="UGJ4" s="70"/>
      <c r="UGK4" s="70"/>
      <c r="UGL4" s="70"/>
      <c r="UGM4" s="70"/>
      <c r="UGN4" s="70"/>
      <c r="UGO4" s="70"/>
      <c r="UGP4" s="70"/>
      <c r="UGQ4" s="70"/>
      <c r="UGR4" s="70"/>
      <c r="UGS4" s="70"/>
      <c r="UGT4" s="70"/>
      <c r="UGU4" s="70"/>
      <c r="UGV4" s="70"/>
      <c r="UGW4" s="70"/>
      <c r="UGX4" s="70"/>
      <c r="UGY4" s="70"/>
      <c r="UGZ4" s="70"/>
      <c r="UHA4" s="70"/>
      <c r="UHB4" s="70"/>
      <c r="UHC4" s="70"/>
      <c r="UHD4" s="70"/>
      <c r="UHE4" s="70"/>
      <c r="UHF4" s="70"/>
      <c r="UHG4" s="70"/>
      <c r="UHH4" s="70"/>
      <c r="UHI4" s="70"/>
      <c r="UHJ4" s="70"/>
      <c r="UHK4" s="70"/>
      <c r="UHL4" s="70"/>
      <c r="UHM4" s="70"/>
      <c r="UHN4" s="70"/>
      <c r="UHO4" s="70"/>
      <c r="UHP4" s="70"/>
      <c r="UHQ4" s="70"/>
      <c r="UHR4" s="70"/>
      <c r="UHS4" s="70"/>
      <c r="UHT4" s="70"/>
      <c r="UHU4" s="70"/>
      <c r="UHV4" s="70"/>
      <c r="UHW4" s="70"/>
      <c r="UHX4" s="70"/>
      <c r="UHY4" s="70"/>
      <c r="UHZ4" s="70"/>
      <c r="UIA4" s="70"/>
      <c r="UIB4" s="70"/>
      <c r="UIC4" s="70"/>
      <c r="UID4" s="70"/>
      <c r="UIE4" s="70"/>
      <c r="UIF4" s="70"/>
      <c r="UIG4" s="70"/>
      <c r="UIH4" s="70"/>
      <c r="UII4" s="70"/>
      <c r="UIJ4" s="70"/>
      <c r="UIK4" s="70"/>
      <c r="UIL4" s="70"/>
      <c r="UIM4" s="70"/>
      <c r="UIN4" s="70"/>
      <c r="UIO4" s="70"/>
      <c r="UIP4" s="70"/>
      <c r="UIQ4" s="70"/>
      <c r="UIR4" s="70"/>
      <c r="UIS4" s="70"/>
      <c r="UIT4" s="70"/>
      <c r="UIU4" s="70"/>
      <c r="UIV4" s="70"/>
      <c r="UIW4" s="70"/>
      <c r="UIX4" s="70"/>
      <c r="UIY4" s="70"/>
      <c r="UIZ4" s="70"/>
      <c r="UJA4" s="70"/>
      <c r="UJB4" s="70"/>
      <c r="UJC4" s="70"/>
      <c r="UJD4" s="70"/>
      <c r="UJE4" s="70"/>
      <c r="UJF4" s="70"/>
      <c r="UJG4" s="70"/>
      <c r="UJH4" s="70"/>
      <c r="UJI4" s="70"/>
      <c r="UJJ4" s="70"/>
      <c r="UJK4" s="70"/>
      <c r="UJL4" s="70"/>
      <c r="UJM4" s="70"/>
      <c r="UJN4" s="70"/>
      <c r="UJO4" s="70"/>
      <c r="UJP4" s="70"/>
      <c r="UJQ4" s="70"/>
      <c r="UJR4" s="70"/>
      <c r="UJS4" s="70"/>
      <c r="UJT4" s="70"/>
      <c r="UJU4" s="70"/>
      <c r="UJV4" s="70"/>
      <c r="UJW4" s="70"/>
      <c r="UJX4" s="70"/>
      <c r="UJY4" s="70"/>
      <c r="UJZ4" s="70"/>
      <c r="UKA4" s="70"/>
      <c r="UKB4" s="70"/>
      <c r="UKC4" s="70"/>
      <c r="UKD4" s="70"/>
      <c r="UKE4" s="70"/>
      <c r="UKF4" s="70"/>
      <c r="UKG4" s="70"/>
      <c r="UKH4" s="70"/>
      <c r="UKI4" s="70"/>
      <c r="UKJ4" s="70"/>
      <c r="UKK4" s="70"/>
      <c r="UKL4" s="70"/>
      <c r="UKM4" s="70"/>
      <c r="UKN4" s="70"/>
      <c r="UKO4" s="70"/>
      <c r="UKP4" s="70"/>
      <c r="UKQ4" s="70"/>
      <c r="UKR4" s="70"/>
      <c r="UKS4" s="70"/>
      <c r="UKT4" s="70"/>
      <c r="UKU4" s="70"/>
      <c r="UKV4" s="70"/>
      <c r="UKW4" s="70"/>
      <c r="UKX4" s="70"/>
      <c r="UKY4" s="70"/>
      <c r="UKZ4" s="70"/>
      <c r="ULA4" s="70"/>
      <c r="ULB4" s="70"/>
      <c r="ULC4" s="70"/>
      <c r="ULD4" s="70"/>
      <c r="ULE4" s="70"/>
      <c r="ULF4" s="70"/>
      <c r="ULG4" s="70"/>
      <c r="ULH4" s="70"/>
      <c r="ULI4" s="70"/>
      <c r="ULJ4" s="70"/>
      <c r="ULK4" s="70"/>
      <c r="ULL4" s="70"/>
      <c r="ULM4" s="70"/>
      <c r="ULN4" s="70"/>
      <c r="ULO4" s="70"/>
      <c r="ULP4" s="70"/>
      <c r="ULQ4" s="70"/>
      <c r="ULR4" s="70"/>
      <c r="ULS4" s="70"/>
      <c r="ULT4" s="70"/>
      <c r="ULU4" s="70"/>
      <c r="ULV4" s="70"/>
      <c r="ULW4" s="70"/>
      <c r="ULX4" s="70"/>
      <c r="ULY4" s="70"/>
      <c r="ULZ4" s="70"/>
      <c r="UMA4" s="70"/>
      <c r="UMB4" s="70"/>
      <c r="UMC4" s="70"/>
      <c r="UMD4" s="70"/>
      <c r="UME4" s="70"/>
      <c r="UMF4" s="70"/>
      <c r="UMG4" s="70"/>
      <c r="UMH4" s="70"/>
      <c r="UMI4" s="70"/>
      <c r="UMJ4" s="70"/>
      <c r="UMK4" s="70"/>
      <c r="UML4" s="70"/>
      <c r="UMM4" s="70"/>
      <c r="UMN4" s="70"/>
      <c r="UMO4" s="70"/>
      <c r="UMP4" s="70"/>
      <c r="UMQ4" s="70"/>
      <c r="UMR4" s="70"/>
      <c r="UMS4" s="70"/>
      <c r="UMT4" s="70"/>
      <c r="UMU4" s="70"/>
      <c r="UMV4" s="70"/>
      <c r="UMW4" s="70"/>
      <c r="UMX4" s="70"/>
      <c r="UMY4" s="70"/>
      <c r="UMZ4" s="70"/>
      <c r="UNA4" s="70"/>
      <c r="UNB4" s="70"/>
      <c r="UNC4" s="70"/>
      <c r="UND4" s="70"/>
      <c r="UNE4" s="70"/>
      <c r="UNF4" s="70"/>
      <c r="UNG4" s="70"/>
      <c r="UNH4" s="70"/>
      <c r="UNI4" s="70"/>
      <c r="UNJ4" s="70"/>
      <c r="UNK4" s="70"/>
      <c r="UNL4" s="70"/>
      <c r="UNM4" s="70"/>
      <c r="UNN4" s="70"/>
      <c r="UNO4" s="70"/>
      <c r="UNP4" s="70"/>
      <c r="UNQ4" s="70"/>
      <c r="UNR4" s="70"/>
      <c r="UNS4" s="70"/>
      <c r="UNT4" s="70"/>
      <c r="UNU4" s="70"/>
      <c r="UNV4" s="70"/>
      <c r="UNW4" s="70"/>
      <c r="UNX4" s="70"/>
      <c r="UNY4" s="70"/>
      <c r="UNZ4" s="70"/>
      <c r="UOA4" s="70"/>
      <c r="UOB4" s="70"/>
      <c r="UOC4" s="70"/>
      <c r="UOD4" s="70"/>
      <c r="UOE4" s="70"/>
      <c r="UOF4" s="70"/>
      <c r="UOG4" s="70"/>
      <c r="UOH4" s="70"/>
      <c r="UOI4" s="70"/>
      <c r="UOJ4" s="70"/>
      <c r="UOK4" s="70"/>
      <c r="UOL4" s="70"/>
      <c r="UOM4" s="70"/>
      <c r="UON4" s="70"/>
      <c r="UOO4" s="70"/>
      <c r="UOP4" s="70"/>
      <c r="UOQ4" s="70"/>
      <c r="UOR4" s="70"/>
      <c r="UOS4" s="70"/>
      <c r="UOT4" s="70"/>
      <c r="UOU4" s="70"/>
      <c r="UOV4" s="70"/>
      <c r="UOW4" s="70"/>
      <c r="UOX4" s="70"/>
      <c r="UOY4" s="70"/>
      <c r="UOZ4" s="70"/>
      <c r="UPA4" s="70"/>
      <c r="UPB4" s="70"/>
      <c r="UPC4" s="70"/>
      <c r="UPD4" s="70"/>
      <c r="UPE4" s="70"/>
      <c r="UPF4" s="70"/>
      <c r="UPG4" s="70"/>
      <c r="UPH4" s="70"/>
      <c r="UPI4" s="70"/>
      <c r="UPJ4" s="70"/>
      <c r="UPK4" s="70"/>
      <c r="UPL4" s="70"/>
      <c r="UPM4" s="70"/>
      <c r="UPN4" s="70"/>
      <c r="UPO4" s="70"/>
      <c r="UPP4" s="70"/>
      <c r="UPQ4" s="70"/>
      <c r="UPR4" s="70"/>
      <c r="UPS4" s="70"/>
      <c r="UPT4" s="70"/>
      <c r="UPU4" s="70"/>
      <c r="UPV4" s="70"/>
      <c r="UPW4" s="70"/>
      <c r="UPX4" s="70"/>
      <c r="UPY4" s="70"/>
      <c r="UPZ4" s="70"/>
      <c r="UQA4" s="70"/>
      <c r="UQB4" s="70"/>
      <c r="UQC4" s="70"/>
      <c r="UQD4" s="70"/>
      <c r="UQE4" s="70"/>
      <c r="UQF4" s="70"/>
      <c r="UQG4" s="70"/>
      <c r="UQH4" s="70"/>
      <c r="UQI4" s="70"/>
      <c r="UQJ4" s="70"/>
      <c r="UQK4" s="70"/>
      <c r="UQL4" s="70"/>
      <c r="UQM4" s="70"/>
      <c r="UQN4" s="70"/>
      <c r="UQO4" s="70"/>
      <c r="UQP4" s="70"/>
      <c r="UQQ4" s="70"/>
      <c r="UQR4" s="70"/>
      <c r="UQS4" s="70"/>
      <c r="UQT4" s="70"/>
      <c r="UQU4" s="70"/>
      <c r="UQV4" s="70"/>
      <c r="UQW4" s="70"/>
      <c r="UQX4" s="70"/>
      <c r="UQY4" s="70"/>
      <c r="UQZ4" s="70"/>
      <c r="URA4" s="70"/>
      <c r="URB4" s="70"/>
      <c r="URC4" s="70"/>
      <c r="URD4" s="70"/>
      <c r="URE4" s="70"/>
      <c r="URF4" s="70"/>
      <c r="URG4" s="70"/>
      <c r="URH4" s="70"/>
      <c r="URI4" s="70"/>
      <c r="URJ4" s="70"/>
      <c r="URK4" s="70"/>
      <c r="URL4" s="70"/>
      <c r="URM4" s="70"/>
      <c r="URN4" s="70"/>
      <c r="URO4" s="70"/>
      <c r="URP4" s="70"/>
      <c r="URQ4" s="70"/>
      <c r="URR4" s="70"/>
      <c r="URS4" s="70"/>
      <c r="URT4" s="70"/>
      <c r="URU4" s="70"/>
      <c r="URV4" s="70"/>
      <c r="URW4" s="70"/>
      <c r="URX4" s="70"/>
      <c r="URY4" s="70"/>
      <c r="URZ4" s="70"/>
      <c r="USA4" s="70"/>
      <c r="USB4" s="70"/>
      <c r="USC4" s="70"/>
      <c r="USD4" s="70"/>
      <c r="USE4" s="70"/>
      <c r="USF4" s="70"/>
      <c r="USG4" s="70"/>
      <c r="USH4" s="70"/>
      <c r="USI4" s="70"/>
      <c r="USJ4" s="70"/>
      <c r="USK4" s="70"/>
      <c r="USL4" s="70"/>
      <c r="USM4" s="70"/>
      <c r="USN4" s="70"/>
      <c r="USO4" s="70"/>
      <c r="USP4" s="70"/>
      <c r="USQ4" s="70"/>
      <c r="USR4" s="70"/>
      <c r="USS4" s="70"/>
      <c r="UST4" s="70"/>
      <c r="USU4" s="70"/>
      <c r="USV4" s="70"/>
      <c r="USW4" s="70"/>
      <c r="USX4" s="70"/>
      <c r="USY4" s="70"/>
      <c r="USZ4" s="70"/>
      <c r="UTA4" s="70"/>
      <c r="UTB4" s="70"/>
      <c r="UTC4" s="70"/>
      <c r="UTD4" s="70"/>
      <c r="UTE4" s="70"/>
      <c r="UTF4" s="70"/>
      <c r="UTG4" s="70"/>
      <c r="UTH4" s="70"/>
      <c r="UTI4" s="70"/>
      <c r="UTJ4" s="70"/>
      <c r="UTK4" s="70"/>
      <c r="UTL4" s="70"/>
      <c r="UTM4" s="70"/>
      <c r="UTN4" s="70"/>
      <c r="UTO4" s="70"/>
      <c r="UTP4" s="70"/>
      <c r="UTQ4" s="70"/>
      <c r="UTR4" s="70"/>
      <c r="UTS4" s="70"/>
      <c r="UTT4" s="70"/>
      <c r="UTU4" s="70"/>
      <c r="UTV4" s="70"/>
      <c r="UTW4" s="70"/>
      <c r="UTX4" s="70"/>
      <c r="UTY4" s="70"/>
      <c r="UTZ4" s="70"/>
      <c r="UUA4" s="70"/>
      <c r="UUB4" s="70"/>
      <c r="UUC4" s="70"/>
      <c r="UUD4" s="70"/>
      <c r="UUE4" s="70"/>
      <c r="UUF4" s="70"/>
      <c r="UUG4" s="70"/>
      <c r="UUH4" s="70"/>
      <c r="UUI4" s="70"/>
      <c r="UUJ4" s="70"/>
      <c r="UUK4" s="70"/>
      <c r="UUL4" s="70"/>
      <c r="UUM4" s="70"/>
      <c r="UUN4" s="70"/>
      <c r="UUO4" s="70"/>
      <c r="UUP4" s="70"/>
      <c r="UUQ4" s="70"/>
      <c r="UUR4" s="70"/>
      <c r="UUS4" s="70"/>
      <c r="UUT4" s="70"/>
      <c r="UUU4" s="70"/>
      <c r="UUV4" s="70"/>
      <c r="UUW4" s="70"/>
      <c r="UUX4" s="70"/>
      <c r="UUY4" s="70"/>
      <c r="UUZ4" s="70"/>
      <c r="UVA4" s="70"/>
      <c r="UVB4" s="70"/>
      <c r="UVC4" s="70"/>
      <c r="UVD4" s="70"/>
      <c r="UVE4" s="70"/>
      <c r="UVF4" s="70"/>
      <c r="UVG4" s="70"/>
      <c r="UVH4" s="70"/>
      <c r="UVI4" s="70"/>
      <c r="UVJ4" s="70"/>
      <c r="UVK4" s="70"/>
      <c r="UVL4" s="70"/>
      <c r="UVM4" s="70"/>
      <c r="UVN4" s="70"/>
      <c r="UVO4" s="70"/>
      <c r="UVP4" s="70"/>
      <c r="UVQ4" s="70"/>
      <c r="UVR4" s="70"/>
      <c r="UVS4" s="70"/>
      <c r="UVT4" s="70"/>
      <c r="UVU4" s="70"/>
      <c r="UVV4" s="70"/>
      <c r="UVW4" s="70"/>
      <c r="UVX4" s="70"/>
      <c r="UVY4" s="70"/>
      <c r="UVZ4" s="70"/>
      <c r="UWA4" s="70"/>
      <c r="UWB4" s="70"/>
      <c r="UWC4" s="70"/>
      <c r="UWD4" s="70"/>
      <c r="UWE4" s="70"/>
      <c r="UWF4" s="70"/>
      <c r="UWG4" s="70"/>
      <c r="UWH4" s="70"/>
      <c r="UWI4" s="70"/>
      <c r="UWJ4" s="70"/>
      <c r="UWK4" s="70"/>
      <c r="UWL4" s="70"/>
      <c r="UWM4" s="70"/>
      <c r="UWN4" s="70"/>
      <c r="UWO4" s="70"/>
      <c r="UWP4" s="70"/>
      <c r="UWQ4" s="70"/>
      <c r="UWR4" s="70"/>
      <c r="UWS4" s="70"/>
      <c r="UWT4" s="70"/>
      <c r="UWU4" s="70"/>
      <c r="UWV4" s="70"/>
      <c r="UWW4" s="70"/>
      <c r="UWX4" s="70"/>
      <c r="UWY4" s="70"/>
      <c r="UWZ4" s="70"/>
      <c r="UXA4" s="70"/>
      <c r="UXB4" s="70"/>
      <c r="UXC4" s="70"/>
      <c r="UXD4" s="70"/>
      <c r="UXE4" s="70"/>
      <c r="UXF4" s="70"/>
      <c r="UXG4" s="70"/>
      <c r="UXH4" s="70"/>
      <c r="UXI4" s="70"/>
      <c r="UXJ4" s="70"/>
      <c r="UXK4" s="70"/>
      <c r="UXL4" s="70"/>
      <c r="UXM4" s="70"/>
      <c r="UXN4" s="70"/>
      <c r="UXO4" s="70"/>
      <c r="UXP4" s="70"/>
      <c r="UXQ4" s="70"/>
      <c r="UXR4" s="70"/>
      <c r="UXS4" s="70"/>
      <c r="UXT4" s="70"/>
      <c r="UXU4" s="70"/>
      <c r="UXV4" s="70"/>
      <c r="UXW4" s="70"/>
      <c r="UXX4" s="70"/>
      <c r="UXY4" s="70"/>
      <c r="UXZ4" s="70"/>
      <c r="UYA4" s="70"/>
      <c r="UYB4" s="70"/>
      <c r="UYC4" s="70"/>
      <c r="UYD4" s="70"/>
      <c r="UYE4" s="70"/>
      <c r="UYF4" s="70"/>
      <c r="UYG4" s="70"/>
      <c r="UYH4" s="70"/>
      <c r="UYI4" s="70"/>
      <c r="UYJ4" s="70"/>
      <c r="UYK4" s="70"/>
      <c r="UYL4" s="70"/>
      <c r="UYM4" s="70"/>
      <c r="UYN4" s="70"/>
      <c r="UYO4" s="70"/>
      <c r="UYP4" s="70"/>
      <c r="UYQ4" s="70"/>
      <c r="UYR4" s="70"/>
      <c r="UYS4" s="70"/>
      <c r="UYT4" s="70"/>
      <c r="UYU4" s="70"/>
      <c r="UYV4" s="70"/>
      <c r="UYW4" s="70"/>
      <c r="UYX4" s="70"/>
      <c r="UYY4" s="70"/>
      <c r="UYZ4" s="70"/>
      <c r="UZA4" s="70"/>
      <c r="UZB4" s="70"/>
      <c r="UZC4" s="70"/>
      <c r="UZD4" s="70"/>
      <c r="UZE4" s="70"/>
      <c r="UZF4" s="70"/>
      <c r="UZG4" s="70"/>
      <c r="UZH4" s="70"/>
      <c r="UZI4" s="70"/>
      <c r="UZJ4" s="70"/>
      <c r="UZK4" s="70"/>
      <c r="UZL4" s="70"/>
      <c r="UZM4" s="70"/>
      <c r="UZN4" s="70"/>
      <c r="UZO4" s="70"/>
      <c r="UZP4" s="70"/>
      <c r="UZQ4" s="70"/>
      <c r="UZR4" s="70"/>
      <c r="UZS4" s="70"/>
      <c r="UZT4" s="70"/>
      <c r="UZU4" s="70"/>
      <c r="UZV4" s="70"/>
      <c r="UZW4" s="70"/>
      <c r="UZX4" s="70"/>
      <c r="UZY4" s="70"/>
      <c r="UZZ4" s="70"/>
      <c r="VAA4" s="70"/>
      <c r="VAB4" s="70"/>
      <c r="VAC4" s="70"/>
      <c r="VAD4" s="70"/>
      <c r="VAE4" s="70"/>
      <c r="VAF4" s="70"/>
      <c r="VAG4" s="70"/>
      <c r="VAH4" s="70"/>
      <c r="VAI4" s="70"/>
      <c r="VAJ4" s="70"/>
      <c r="VAK4" s="70"/>
      <c r="VAL4" s="70"/>
      <c r="VAM4" s="70"/>
      <c r="VAN4" s="70"/>
      <c r="VAO4" s="70"/>
      <c r="VAP4" s="70"/>
      <c r="VAQ4" s="70"/>
      <c r="VAR4" s="70"/>
      <c r="VAS4" s="70"/>
      <c r="VAT4" s="70"/>
      <c r="VAU4" s="70"/>
      <c r="VAV4" s="70"/>
      <c r="VAW4" s="70"/>
      <c r="VAX4" s="70"/>
      <c r="VAY4" s="70"/>
      <c r="VAZ4" s="70"/>
      <c r="VBA4" s="70"/>
      <c r="VBB4" s="70"/>
      <c r="VBC4" s="70"/>
      <c r="VBD4" s="70"/>
      <c r="VBE4" s="70"/>
      <c r="VBF4" s="70"/>
      <c r="VBG4" s="70"/>
      <c r="VBH4" s="70"/>
      <c r="VBI4" s="70"/>
      <c r="VBJ4" s="70"/>
      <c r="VBK4" s="70"/>
      <c r="VBL4" s="70"/>
      <c r="VBM4" s="70"/>
      <c r="VBN4" s="70"/>
      <c r="VBO4" s="70"/>
      <c r="VBP4" s="70"/>
      <c r="VBQ4" s="70"/>
      <c r="VBR4" s="70"/>
      <c r="VBS4" s="70"/>
      <c r="VBT4" s="70"/>
      <c r="VBU4" s="70"/>
      <c r="VBV4" s="70"/>
      <c r="VBW4" s="70"/>
      <c r="VBX4" s="70"/>
      <c r="VBY4" s="70"/>
      <c r="VBZ4" s="70"/>
      <c r="VCA4" s="70"/>
      <c r="VCB4" s="70"/>
      <c r="VCC4" s="70"/>
      <c r="VCD4" s="70"/>
      <c r="VCE4" s="70"/>
      <c r="VCF4" s="70"/>
      <c r="VCG4" s="70"/>
      <c r="VCH4" s="70"/>
      <c r="VCI4" s="70"/>
      <c r="VCJ4" s="70"/>
      <c r="VCK4" s="70"/>
      <c r="VCL4" s="70"/>
      <c r="VCM4" s="70"/>
      <c r="VCN4" s="70"/>
      <c r="VCO4" s="70"/>
      <c r="VCP4" s="70"/>
      <c r="VCQ4" s="70"/>
      <c r="VCR4" s="70"/>
      <c r="VCS4" s="70"/>
      <c r="VCT4" s="70"/>
      <c r="VCU4" s="70"/>
      <c r="VCV4" s="70"/>
      <c r="VCW4" s="70"/>
      <c r="VCX4" s="70"/>
      <c r="VCY4" s="70"/>
      <c r="VCZ4" s="70"/>
      <c r="VDA4" s="70"/>
      <c r="VDB4" s="70"/>
      <c r="VDC4" s="70"/>
      <c r="VDD4" s="70"/>
      <c r="VDE4" s="70"/>
      <c r="VDF4" s="70"/>
      <c r="VDG4" s="70"/>
      <c r="VDH4" s="70"/>
      <c r="VDI4" s="70"/>
      <c r="VDJ4" s="70"/>
      <c r="VDK4" s="70"/>
      <c r="VDL4" s="70"/>
      <c r="VDM4" s="70"/>
      <c r="VDN4" s="70"/>
      <c r="VDO4" s="70"/>
      <c r="VDP4" s="70"/>
      <c r="VDQ4" s="70"/>
      <c r="VDR4" s="70"/>
      <c r="VDS4" s="70"/>
      <c r="VDT4" s="70"/>
      <c r="VDU4" s="70"/>
      <c r="VDV4" s="70"/>
      <c r="VDW4" s="70"/>
      <c r="VDX4" s="70"/>
      <c r="VDY4" s="70"/>
      <c r="VDZ4" s="70"/>
      <c r="VEA4" s="70"/>
      <c r="VEB4" s="70"/>
      <c r="VEC4" s="70"/>
      <c r="VED4" s="70"/>
      <c r="VEE4" s="70"/>
      <c r="VEF4" s="70"/>
      <c r="VEG4" s="70"/>
      <c r="VEH4" s="70"/>
      <c r="VEI4" s="70"/>
      <c r="VEJ4" s="70"/>
      <c r="VEK4" s="70"/>
      <c r="VEL4" s="70"/>
      <c r="VEM4" s="70"/>
      <c r="VEN4" s="70"/>
      <c r="VEO4" s="70"/>
      <c r="VEP4" s="70"/>
      <c r="VEQ4" s="70"/>
      <c r="VER4" s="70"/>
      <c r="VES4" s="70"/>
      <c r="VET4" s="70"/>
      <c r="VEU4" s="70"/>
      <c r="VEV4" s="70"/>
      <c r="VEW4" s="70"/>
      <c r="VEX4" s="70"/>
      <c r="VEY4" s="70"/>
      <c r="VEZ4" s="70"/>
      <c r="VFA4" s="70"/>
      <c r="VFB4" s="70"/>
      <c r="VFC4" s="70"/>
      <c r="VFD4" s="70"/>
      <c r="VFE4" s="70"/>
      <c r="VFF4" s="70"/>
      <c r="VFG4" s="70"/>
      <c r="VFH4" s="70"/>
      <c r="VFI4" s="70"/>
      <c r="VFJ4" s="70"/>
      <c r="VFK4" s="70"/>
      <c r="VFL4" s="70"/>
      <c r="VFM4" s="70"/>
      <c r="VFN4" s="70"/>
      <c r="VFO4" s="70"/>
      <c r="VFP4" s="70"/>
      <c r="VFQ4" s="70"/>
      <c r="VFR4" s="70"/>
      <c r="VFS4" s="70"/>
      <c r="VFT4" s="70"/>
      <c r="VFU4" s="70"/>
      <c r="VFV4" s="70"/>
      <c r="VFW4" s="70"/>
      <c r="VFX4" s="70"/>
      <c r="VFY4" s="70"/>
      <c r="VFZ4" s="70"/>
      <c r="VGA4" s="70"/>
      <c r="VGB4" s="70"/>
      <c r="VGC4" s="70"/>
      <c r="VGD4" s="70"/>
      <c r="VGE4" s="70"/>
      <c r="VGF4" s="70"/>
      <c r="VGG4" s="70"/>
      <c r="VGH4" s="70"/>
      <c r="VGI4" s="70"/>
      <c r="VGJ4" s="70"/>
      <c r="VGK4" s="70"/>
      <c r="VGL4" s="70"/>
      <c r="VGM4" s="70"/>
      <c r="VGN4" s="70"/>
      <c r="VGO4" s="70"/>
      <c r="VGP4" s="70"/>
      <c r="VGQ4" s="70"/>
      <c r="VGR4" s="70"/>
      <c r="VGS4" s="70"/>
      <c r="VGT4" s="70"/>
      <c r="VGU4" s="70"/>
      <c r="VGV4" s="70"/>
      <c r="VGW4" s="70"/>
      <c r="VGX4" s="70"/>
      <c r="VGY4" s="70"/>
      <c r="VGZ4" s="70"/>
      <c r="VHA4" s="70"/>
      <c r="VHB4" s="70"/>
      <c r="VHC4" s="70"/>
      <c r="VHD4" s="70"/>
      <c r="VHE4" s="70"/>
      <c r="VHF4" s="70"/>
      <c r="VHG4" s="70"/>
      <c r="VHH4" s="70"/>
      <c r="VHI4" s="70"/>
      <c r="VHJ4" s="70"/>
      <c r="VHK4" s="70"/>
      <c r="VHL4" s="70"/>
      <c r="VHM4" s="70"/>
      <c r="VHN4" s="70"/>
      <c r="VHO4" s="70"/>
      <c r="VHP4" s="70"/>
      <c r="VHQ4" s="70"/>
      <c r="VHR4" s="70"/>
      <c r="VHS4" s="70"/>
      <c r="VHT4" s="70"/>
      <c r="VHU4" s="70"/>
      <c r="VHV4" s="70"/>
      <c r="VHW4" s="70"/>
      <c r="VHX4" s="70"/>
      <c r="VHY4" s="70"/>
      <c r="VHZ4" s="70"/>
      <c r="VIA4" s="70"/>
      <c r="VIB4" s="70"/>
      <c r="VIC4" s="70"/>
      <c r="VID4" s="70"/>
      <c r="VIE4" s="70"/>
      <c r="VIF4" s="70"/>
      <c r="VIG4" s="70"/>
      <c r="VIH4" s="70"/>
      <c r="VII4" s="70"/>
      <c r="VIJ4" s="70"/>
      <c r="VIK4" s="70"/>
      <c r="VIL4" s="70"/>
      <c r="VIM4" s="70"/>
      <c r="VIN4" s="70"/>
      <c r="VIO4" s="70"/>
      <c r="VIP4" s="70"/>
      <c r="VIQ4" s="70"/>
      <c r="VIR4" s="70"/>
      <c r="VIS4" s="70"/>
      <c r="VIT4" s="70"/>
      <c r="VIU4" s="70"/>
      <c r="VIV4" s="70"/>
      <c r="VIW4" s="70"/>
      <c r="VIX4" s="70"/>
      <c r="VIY4" s="70"/>
      <c r="VIZ4" s="70"/>
      <c r="VJA4" s="70"/>
      <c r="VJB4" s="70"/>
      <c r="VJC4" s="70"/>
      <c r="VJD4" s="70"/>
      <c r="VJE4" s="70"/>
      <c r="VJF4" s="70"/>
      <c r="VJG4" s="70"/>
      <c r="VJH4" s="70"/>
      <c r="VJI4" s="70"/>
      <c r="VJJ4" s="70"/>
      <c r="VJK4" s="70"/>
      <c r="VJL4" s="70"/>
      <c r="VJM4" s="70"/>
      <c r="VJN4" s="70"/>
      <c r="VJO4" s="70"/>
      <c r="VJP4" s="70"/>
      <c r="VJQ4" s="70"/>
      <c r="VJR4" s="70"/>
      <c r="VJS4" s="70"/>
      <c r="VJT4" s="70"/>
      <c r="VJU4" s="70"/>
      <c r="VJV4" s="70"/>
      <c r="VJW4" s="70"/>
      <c r="VJX4" s="70"/>
      <c r="VJY4" s="70"/>
      <c r="VJZ4" s="70"/>
      <c r="VKA4" s="70"/>
      <c r="VKB4" s="70"/>
      <c r="VKC4" s="70"/>
      <c r="VKD4" s="70"/>
      <c r="VKE4" s="70"/>
      <c r="VKF4" s="70"/>
      <c r="VKG4" s="70"/>
      <c r="VKH4" s="70"/>
      <c r="VKI4" s="70"/>
      <c r="VKJ4" s="70"/>
      <c r="VKK4" s="70"/>
      <c r="VKL4" s="70"/>
      <c r="VKM4" s="70"/>
      <c r="VKN4" s="70"/>
      <c r="VKO4" s="70"/>
      <c r="VKP4" s="70"/>
      <c r="VKQ4" s="70"/>
      <c r="VKR4" s="70"/>
      <c r="VKS4" s="70"/>
      <c r="VKT4" s="70"/>
      <c r="VKU4" s="70"/>
      <c r="VKV4" s="70"/>
      <c r="VKW4" s="70"/>
      <c r="VKX4" s="70"/>
      <c r="VKY4" s="70"/>
      <c r="VKZ4" s="70"/>
      <c r="VLA4" s="70"/>
      <c r="VLB4" s="70"/>
      <c r="VLC4" s="70"/>
      <c r="VLD4" s="70"/>
      <c r="VLE4" s="70"/>
      <c r="VLF4" s="70"/>
      <c r="VLG4" s="70"/>
      <c r="VLH4" s="70"/>
      <c r="VLI4" s="70"/>
      <c r="VLJ4" s="70"/>
      <c r="VLK4" s="70"/>
      <c r="VLL4" s="70"/>
      <c r="VLM4" s="70"/>
      <c r="VLN4" s="70"/>
      <c r="VLO4" s="70"/>
      <c r="VLP4" s="70"/>
      <c r="VLQ4" s="70"/>
      <c r="VLR4" s="70"/>
      <c r="VLS4" s="70"/>
      <c r="VLT4" s="70"/>
      <c r="VLU4" s="70"/>
      <c r="VLV4" s="70"/>
      <c r="VLW4" s="70"/>
      <c r="VLX4" s="70"/>
      <c r="VLY4" s="70"/>
      <c r="VLZ4" s="70"/>
      <c r="VMA4" s="70"/>
      <c r="VMB4" s="70"/>
      <c r="VMC4" s="70"/>
      <c r="VMD4" s="70"/>
      <c r="VME4" s="70"/>
      <c r="VMF4" s="70"/>
      <c r="VMG4" s="70"/>
      <c r="VMH4" s="70"/>
      <c r="VMI4" s="70"/>
      <c r="VMJ4" s="70"/>
      <c r="VMK4" s="70"/>
      <c r="VML4" s="70"/>
      <c r="VMM4" s="70"/>
      <c r="VMN4" s="70"/>
      <c r="VMO4" s="70"/>
      <c r="VMP4" s="70"/>
      <c r="VMQ4" s="70"/>
      <c r="VMR4" s="70"/>
      <c r="VMS4" s="70"/>
      <c r="VMT4" s="70"/>
      <c r="VMU4" s="70"/>
      <c r="VMV4" s="70"/>
      <c r="VMW4" s="70"/>
      <c r="VMX4" s="70"/>
      <c r="VMY4" s="70"/>
      <c r="VMZ4" s="70"/>
      <c r="VNA4" s="70"/>
      <c r="VNB4" s="70"/>
      <c r="VNC4" s="70"/>
      <c r="VND4" s="70"/>
      <c r="VNE4" s="70"/>
      <c r="VNF4" s="70"/>
      <c r="VNG4" s="70"/>
      <c r="VNH4" s="70"/>
      <c r="VNI4" s="70"/>
      <c r="VNJ4" s="70"/>
      <c r="VNK4" s="70"/>
      <c r="VNL4" s="70"/>
      <c r="VNM4" s="70"/>
      <c r="VNN4" s="70"/>
      <c r="VNO4" s="70"/>
      <c r="VNP4" s="70"/>
      <c r="VNQ4" s="70"/>
      <c r="VNR4" s="70"/>
      <c r="VNS4" s="70"/>
      <c r="VNT4" s="70"/>
      <c r="VNU4" s="70"/>
      <c r="VNV4" s="70"/>
      <c r="VNW4" s="70"/>
      <c r="VNX4" s="70"/>
      <c r="VNY4" s="70"/>
      <c r="VNZ4" s="70"/>
      <c r="VOA4" s="70"/>
      <c r="VOB4" s="70"/>
      <c r="VOC4" s="70"/>
      <c r="VOD4" s="70"/>
      <c r="VOE4" s="70"/>
      <c r="VOF4" s="70"/>
      <c r="VOG4" s="70"/>
      <c r="VOH4" s="70"/>
      <c r="VOI4" s="70"/>
      <c r="VOJ4" s="70"/>
      <c r="VOK4" s="70"/>
      <c r="VOL4" s="70"/>
      <c r="VOM4" s="70"/>
      <c r="VON4" s="70"/>
      <c r="VOO4" s="70"/>
      <c r="VOP4" s="70"/>
      <c r="VOQ4" s="70"/>
      <c r="VOR4" s="70"/>
      <c r="VOS4" s="70"/>
      <c r="VOT4" s="70"/>
      <c r="VOU4" s="70"/>
      <c r="VOV4" s="70"/>
      <c r="VOW4" s="70"/>
      <c r="VOX4" s="70"/>
      <c r="VOY4" s="70"/>
      <c r="VOZ4" s="70"/>
      <c r="VPA4" s="70"/>
      <c r="VPB4" s="70"/>
      <c r="VPC4" s="70"/>
      <c r="VPD4" s="70"/>
      <c r="VPE4" s="70"/>
      <c r="VPF4" s="70"/>
      <c r="VPG4" s="70"/>
      <c r="VPH4" s="70"/>
      <c r="VPI4" s="70"/>
      <c r="VPJ4" s="70"/>
      <c r="VPK4" s="70"/>
      <c r="VPL4" s="70"/>
      <c r="VPM4" s="70"/>
      <c r="VPN4" s="70"/>
      <c r="VPO4" s="70"/>
      <c r="VPP4" s="70"/>
      <c r="VPQ4" s="70"/>
      <c r="VPR4" s="70"/>
      <c r="VPS4" s="70"/>
      <c r="VPT4" s="70"/>
      <c r="VPU4" s="70"/>
      <c r="VPV4" s="70"/>
      <c r="VPW4" s="70"/>
      <c r="VPX4" s="70"/>
      <c r="VPY4" s="70"/>
      <c r="VPZ4" s="70"/>
      <c r="VQA4" s="70"/>
      <c r="VQB4" s="70"/>
      <c r="VQC4" s="70"/>
      <c r="VQD4" s="70"/>
      <c r="VQE4" s="70"/>
      <c r="VQF4" s="70"/>
      <c r="VQG4" s="70"/>
      <c r="VQH4" s="70"/>
      <c r="VQI4" s="70"/>
      <c r="VQJ4" s="70"/>
      <c r="VQK4" s="70"/>
      <c r="VQL4" s="70"/>
      <c r="VQM4" s="70"/>
      <c r="VQN4" s="70"/>
      <c r="VQO4" s="70"/>
      <c r="VQP4" s="70"/>
      <c r="VQQ4" s="70"/>
      <c r="VQR4" s="70"/>
      <c r="VQS4" s="70"/>
      <c r="VQT4" s="70"/>
      <c r="VQU4" s="70"/>
      <c r="VQV4" s="70"/>
      <c r="VQW4" s="70"/>
      <c r="VQX4" s="70"/>
      <c r="VQY4" s="70"/>
      <c r="VQZ4" s="70"/>
      <c r="VRA4" s="70"/>
      <c r="VRB4" s="70"/>
      <c r="VRC4" s="70"/>
      <c r="VRD4" s="70"/>
      <c r="VRE4" s="70"/>
      <c r="VRF4" s="70"/>
      <c r="VRG4" s="70"/>
      <c r="VRH4" s="70"/>
      <c r="VRI4" s="70"/>
      <c r="VRJ4" s="70"/>
      <c r="VRK4" s="70"/>
      <c r="VRL4" s="70"/>
      <c r="VRM4" s="70"/>
      <c r="VRN4" s="70"/>
      <c r="VRO4" s="70"/>
      <c r="VRP4" s="70"/>
      <c r="VRQ4" s="70"/>
      <c r="VRR4" s="70"/>
      <c r="VRS4" s="70"/>
      <c r="VRT4" s="70"/>
      <c r="VRU4" s="70"/>
      <c r="VRV4" s="70"/>
      <c r="VRW4" s="70"/>
      <c r="VRX4" s="70"/>
      <c r="VRY4" s="70"/>
      <c r="VRZ4" s="70"/>
      <c r="VSA4" s="70"/>
      <c r="VSB4" s="70"/>
      <c r="VSC4" s="70"/>
      <c r="VSD4" s="70"/>
      <c r="VSE4" s="70"/>
      <c r="VSF4" s="70"/>
      <c r="VSG4" s="70"/>
      <c r="VSH4" s="70"/>
      <c r="VSI4" s="70"/>
      <c r="VSJ4" s="70"/>
      <c r="VSK4" s="70"/>
      <c r="VSL4" s="70"/>
      <c r="VSM4" s="70"/>
      <c r="VSN4" s="70"/>
      <c r="VSO4" s="70"/>
      <c r="VSP4" s="70"/>
      <c r="VSQ4" s="70"/>
      <c r="VSR4" s="70"/>
      <c r="VSS4" s="70"/>
      <c r="VST4" s="70"/>
      <c r="VSU4" s="70"/>
      <c r="VSV4" s="70"/>
      <c r="VSW4" s="70"/>
      <c r="VSX4" s="70"/>
      <c r="VSY4" s="70"/>
      <c r="VSZ4" s="70"/>
      <c r="VTA4" s="70"/>
      <c r="VTB4" s="70"/>
      <c r="VTC4" s="70"/>
      <c r="VTD4" s="70"/>
      <c r="VTE4" s="70"/>
      <c r="VTF4" s="70"/>
      <c r="VTG4" s="70"/>
      <c r="VTH4" s="70"/>
      <c r="VTI4" s="70"/>
      <c r="VTJ4" s="70"/>
      <c r="VTK4" s="70"/>
      <c r="VTL4" s="70"/>
      <c r="VTM4" s="70"/>
      <c r="VTN4" s="70"/>
      <c r="VTO4" s="70"/>
      <c r="VTP4" s="70"/>
      <c r="VTQ4" s="70"/>
      <c r="VTR4" s="70"/>
      <c r="VTS4" s="70"/>
      <c r="VTT4" s="70"/>
      <c r="VTU4" s="70"/>
      <c r="VTV4" s="70"/>
      <c r="VTW4" s="70"/>
      <c r="VTX4" s="70"/>
      <c r="VTY4" s="70"/>
      <c r="VTZ4" s="70"/>
      <c r="VUA4" s="70"/>
      <c r="VUB4" s="70"/>
      <c r="VUC4" s="70"/>
      <c r="VUD4" s="70"/>
      <c r="VUE4" s="70"/>
      <c r="VUF4" s="70"/>
      <c r="VUG4" s="70"/>
      <c r="VUH4" s="70"/>
      <c r="VUI4" s="70"/>
      <c r="VUJ4" s="70"/>
      <c r="VUK4" s="70"/>
      <c r="VUL4" s="70"/>
      <c r="VUM4" s="70"/>
      <c r="VUN4" s="70"/>
      <c r="VUO4" s="70"/>
      <c r="VUP4" s="70"/>
      <c r="VUQ4" s="70"/>
      <c r="VUR4" s="70"/>
      <c r="VUS4" s="70"/>
      <c r="VUT4" s="70"/>
      <c r="VUU4" s="70"/>
      <c r="VUV4" s="70"/>
      <c r="VUW4" s="70"/>
      <c r="VUX4" s="70"/>
      <c r="VUY4" s="70"/>
      <c r="VUZ4" s="70"/>
      <c r="VVA4" s="70"/>
      <c r="VVB4" s="70"/>
      <c r="VVC4" s="70"/>
      <c r="VVD4" s="70"/>
      <c r="VVE4" s="70"/>
      <c r="VVF4" s="70"/>
      <c r="VVG4" s="70"/>
      <c r="VVH4" s="70"/>
      <c r="VVI4" s="70"/>
      <c r="VVJ4" s="70"/>
      <c r="VVK4" s="70"/>
      <c r="VVL4" s="70"/>
      <c r="VVM4" s="70"/>
      <c r="VVN4" s="70"/>
      <c r="VVO4" s="70"/>
      <c r="VVP4" s="70"/>
      <c r="VVQ4" s="70"/>
      <c r="VVR4" s="70"/>
      <c r="VVS4" s="70"/>
      <c r="VVT4" s="70"/>
      <c r="VVU4" s="70"/>
      <c r="VVV4" s="70"/>
      <c r="VVW4" s="70"/>
      <c r="VVX4" s="70"/>
      <c r="VVY4" s="70"/>
      <c r="VVZ4" s="70"/>
      <c r="VWA4" s="70"/>
      <c r="VWB4" s="70"/>
      <c r="VWC4" s="70"/>
      <c r="VWD4" s="70"/>
      <c r="VWE4" s="70"/>
      <c r="VWF4" s="70"/>
      <c r="VWG4" s="70"/>
      <c r="VWH4" s="70"/>
      <c r="VWI4" s="70"/>
      <c r="VWJ4" s="70"/>
      <c r="VWK4" s="70"/>
      <c r="VWL4" s="70"/>
      <c r="VWM4" s="70"/>
      <c r="VWN4" s="70"/>
      <c r="VWO4" s="70"/>
      <c r="VWP4" s="70"/>
      <c r="VWQ4" s="70"/>
      <c r="VWR4" s="70"/>
      <c r="VWS4" s="70"/>
      <c r="VWT4" s="70"/>
      <c r="VWU4" s="70"/>
      <c r="VWV4" s="70"/>
      <c r="VWW4" s="70"/>
      <c r="VWX4" s="70"/>
      <c r="VWY4" s="70"/>
      <c r="VWZ4" s="70"/>
      <c r="VXA4" s="70"/>
      <c r="VXB4" s="70"/>
      <c r="VXC4" s="70"/>
      <c r="VXD4" s="70"/>
      <c r="VXE4" s="70"/>
      <c r="VXF4" s="70"/>
      <c r="VXG4" s="70"/>
      <c r="VXH4" s="70"/>
      <c r="VXI4" s="70"/>
      <c r="VXJ4" s="70"/>
      <c r="VXK4" s="70"/>
      <c r="VXL4" s="70"/>
      <c r="VXM4" s="70"/>
      <c r="VXN4" s="70"/>
      <c r="VXO4" s="70"/>
      <c r="VXP4" s="70"/>
      <c r="VXQ4" s="70"/>
      <c r="VXR4" s="70"/>
      <c r="VXS4" s="70"/>
      <c r="VXT4" s="70"/>
      <c r="VXU4" s="70"/>
      <c r="VXV4" s="70"/>
      <c r="VXW4" s="70"/>
      <c r="VXX4" s="70"/>
      <c r="VXY4" s="70"/>
      <c r="VXZ4" s="70"/>
      <c r="VYA4" s="70"/>
      <c r="VYB4" s="70"/>
      <c r="VYC4" s="70"/>
      <c r="VYD4" s="70"/>
      <c r="VYE4" s="70"/>
      <c r="VYF4" s="70"/>
      <c r="VYG4" s="70"/>
      <c r="VYH4" s="70"/>
      <c r="VYI4" s="70"/>
      <c r="VYJ4" s="70"/>
      <c r="VYK4" s="70"/>
      <c r="VYL4" s="70"/>
      <c r="VYM4" s="70"/>
      <c r="VYN4" s="70"/>
      <c r="VYO4" s="70"/>
      <c r="VYP4" s="70"/>
      <c r="VYQ4" s="70"/>
      <c r="VYR4" s="70"/>
      <c r="VYS4" s="70"/>
      <c r="VYT4" s="70"/>
      <c r="VYU4" s="70"/>
      <c r="VYV4" s="70"/>
      <c r="VYW4" s="70"/>
      <c r="VYX4" s="70"/>
      <c r="VYY4" s="70"/>
      <c r="VYZ4" s="70"/>
      <c r="VZA4" s="70"/>
      <c r="VZB4" s="70"/>
      <c r="VZC4" s="70"/>
      <c r="VZD4" s="70"/>
      <c r="VZE4" s="70"/>
      <c r="VZF4" s="70"/>
      <c r="VZG4" s="70"/>
      <c r="VZH4" s="70"/>
      <c r="VZI4" s="70"/>
      <c r="VZJ4" s="70"/>
      <c r="VZK4" s="70"/>
      <c r="VZL4" s="70"/>
      <c r="VZM4" s="70"/>
      <c r="VZN4" s="70"/>
      <c r="VZO4" s="70"/>
      <c r="VZP4" s="70"/>
      <c r="VZQ4" s="70"/>
      <c r="VZR4" s="70"/>
      <c r="VZS4" s="70"/>
      <c r="VZT4" s="70"/>
      <c r="VZU4" s="70"/>
      <c r="VZV4" s="70"/>
      <c r="VZW4" s="70"/>
      <c r="VZX4" s="70"/>
      <c r="VZY4" s="70"/>
      <c r="VZZ4" s="70"/>
      <c r="WAA4" s="70"/>
      <c r="WAB4" s="70"/>
      <c r="WAC4" s="70"/>
      <c r="WAD4" s="70"/>
      <c r="WAE4" s="70"/>
      <c r="WAF4" s="70"/>
      <c r="WAG4" s="70"/>
      <c r="WAH4" s="70"/>
      <c r="WAI4" s="70"/>
      <c r="WAJ4" s="70"/>
      <c r="WAK4" s="70"/>
      <c r="WAL4" s="70"/>
      <c r="WAM4" s="70"/>
      <c r="WAN4" s="70"/>
      <c r="WAO4" s="70"/>
      <c r="WAP4" s="70"/>
      <c r="WAQ4" s="70"/>
      <c r="WAR4" s="70"/>
      <c r="WAS4" s="70"/>
      <c r="WAT4" s="70"/>
      <c r="WAU4" s="70"/>
      <c r="WAV4" s="70"/>
      <c r="WAW4" s="70"/>
      <c r="WAX4" s="70"/>
      <c r="WAY4" s="70"/>
      <c r="WAZ4" s="70"/>
      <c r="WBA4" s="70"/>
      <c r="WBB4" s="70"/>
      <c r="WBC4" s="70"/>
      <c r="WBD4" s="70"/>
      <c r="WBE4" s="70"/>
      <c r="WBF4" s="70"/>
      <c r="WBG4" s="70"/>
      <c r="WBH4" s="70"/>
      <c r="WBI4" s="70"/>
      <c r="WBJ4" s="70"/>
      <c r="WBK4" s="70"/>
      <c r="WBL4" s="70"/>
      <c r="WBM4" s="70"/>
      <c r="WBN4" s="70"/>
      <c r="WBO4" s="70"/>
      <c r="WBP4" s="70"/>
      <c r="WBQ4" s="70"/>
      <c r="WBR4" s="70"/>
      <c r="WBS4" s="70"/>
      <c r="WBT4" s="70"/>
      <c r="WBU4" s="70"/>
      <c r="WBV4" s="70"/>
      <c r="WBW4" s="70"/>
      <c r="WBX4" s="70"/>
      <c r="WBY4" s="70"/>
      <c r="WBZ4" s="70"/>
      <c r="WCA4" s="70"/>
      <c r="WCB4" s="70"/>
      <c r="WCC4" s="70"/>
      <c r="WCD4" s="70"/>
      <c r="WCE4" s="70"/>
      <c r="WCF4" s="70"/>
      <c r="WCG4" s="70"/>
      <c r="WCH4" s="70"/>
      <c r="WCI4" s="70"/>
      <c r="WCJ4" s="70"/>
      <c r="WCK4" s="70"/>
      <c r="WCL4" s="70"/>
      <c r="WCM4" s="70"/>
      <c r="WCN4" s="70"/>
      <c r="WCO4" s="70"/>
      <c r="WCP4" s="70"/>
      <c r="WCQ4" s="70"/>
      <c r="WCR4" s="70"/>
      <c r="WCS4" s="70"/>
      <c r="WCT4" s="70"/>
      <c r="WCU4" s="70"/>
      <c r="WCV4" s="70"/>
      <c r="WCW4" s="70"/>
      <c r="WCX4" s="70"/>
      <c r="WCY4" s="70"/>
      <c r="WCZ4" s="70"/>
      <c r="WDA4" s="70"/>
      <c r="WDB4" s="70"/>
      <c r="WDC4" s="70"/>
      <c r="WDD4" s="70"/>
      <c r="WDE4" s="70"/>
      <c r="WDF4" s="70"/>
      <c r="WDG4" s="70"/>
      <c r="WDH4" s="70"/>
      <c r="WDI4" s="70"/>
      <c r="WDJ4" s="70"/>
      <c r="WDK4" s="70"/>
      <c r="WDL4" s="70"/>
      <c r="WDM4" s="70"/>
      <c r="WDN4" s="70"/>
      <c r="WDO4" s="70"/>
      <c r="WDP4" s="70"/>
      <c r="WDQ4" s="70"/>
      <c r="WDR4" s="70"/>
      <c r="WDS4" s="70"/>
      <c r="WDT4" s="70"/>
      <c r="WDU4" s="70"/>
      <c r="WDV4" s="70"/>
      <c r="WDW4" s="70"/>
      <c r="WDX4" s="70"/>
      <c r="WDY4" s="70"/>
      <c r="WDZ4" s="70"/>
      <c r="WEA4" s="70"/>
      <c r="WEB4" s="70"/>
      <c r="WEC4" s="70"/>
      <c r="WED4" s="70"/>
      <c r="WEE4" s="70"/>
      <c r="WEF4" s="70"/>
      <c r="WEG4" s="70"/>
      <c r="WEH4" s="70"/>
      <c r="WEI4" s="70"/>
      <c r="WEJ4" s="70"/>
      <c r="WEK4" s="70"/>
      <c r="WEL4" s="70"/>
      <c r="WEM4" s="70"/>
      <c r="WEN4" s="70"/>
      <c r="WEO4" s="70"/>
      <c r="WEP4" s="70"/>
      <c r="WEQ4" s="70"/>
      <c r="WER4" s="70"/>
      <c r="WES4" s="70"/>
      <c r="WET4" s="70"/>
      <c r="WEU4" s="70"/>
      <c r="WEV4" s="70"/>
      <c r="WEW4" s="70"/>
      <c r="WEX4" s="70"/>
      <c r="WEY4" s="70"/>
      <c r="WEZ4" s="70"/>
      <c r="WFA4" s="70"/>
      <c r="WFB4" s="70"/>
      <c r="WFC4" s="70"/>
      <c r="WFD4" s="70"/>
      <c r="WFE4" s="70"/>
      <c r="WFF4" s="70"/>
      <c r="WFG4" s="70"/>
      <c r="WFH4" s="70"/>
      <c r="WFI4" s="70"/>
      <c r="WFJ4" s="70"/>
      <c r="WFK4" s="70"/>
      <c r="WFL4" s="70"/>
      <c r="WFM4" s="70"/>
      <c r="WFN4" s="70"/>
      <c r="WFO4" s="70"/>
      <c r="WFP4" s="70"/>
      <c r="WFQ4" s="70"/>
      <c r="WFR4" s="70"/>
      <c r="WFS4" s="70"/>
      <c r="WFT4" s="70"/>
      <c r="WFU4" s="70"/>
      <c r="WFV4" s="70"/>
      <c r="WFW4" s="70"/>
      <c r="WFX4" s="70"/>
      <c r="WFY4" s="70"/>
      <c r="WFZ4" s="70"/>
      <c r="WGA4" s="70"/>
      <c r="WGB4" s="70"/>
      <c r="WGC4" s="70"/>
      <c r="WGD4" s="70"/>
      <c r="WGE4" s="70"/>
      <c r="WGF4" s="70"/>
      <c r="WGG4" s="70"/>
      <c r="WGH4" s="70"/>
      <c r="WGI4" s="70"/>
      <c r="WGJ4" s="70"/>
      <c r="WGK4" s="70"/>
      <c r="WGL4" s="70"/>
      <c r="WGM4" s="70"/>
      <c r="WGN4" s="70"/>
      <c r="WGO4" s="70"/>
      <c r="WGP4" s="70"/>
      <c r="WGQ4" s="70"/>
      <c r="WGR4" s="70"/>
      <c r="WGS4" s="70"/>
      <c r="WGT4" s="70"/>
      <c r="WGU4" s="70"/>
      <c r="WGV4" s="70"/>
      <c r="WGW4" s="70"/>
      <c r="WGX4" s="70"/>
      <c r="WGY4" s="70"/>
      <c r="WGZ4" s="70"/>
      <c r="WHA4" s="70"/>
      <c r="WHB4" s="70"/>
      <c r="WHC4" s="70"/>
      <c r="WHD4" s="70"/>
      <c r="WHE4" s="70"/>
      <c r="WHF4" s="70"/>
      <c r="WHG4" s="70"/>
      <c r="WHH4" s="70"/>
      <c r="WHI4" s="70"/>
      <c r="WHJ4" s="70"/>
      <c r="WHK4" s="70"/>
      <c r="WHL4" s="70"/>
      <c r="WHM4" s="70"/>
      <c r="WHN4" s="70"/>
      <c r="WHO4" s="70"/>
      <c r="WHP4" s="70"/>
      <c r="WHQ4" s="70"/>
      <c r="WHR4" s="70"/>
      <c r="WHS4" s="70"/>
      <c r="WHT4" s="70"/>
      <c r="WHU4" s="70"/>
      <c r="WHV4" s="70"/>
      <c r="WHW4" s="70"/>
      <c r="WHX4" s="70"/>
      <c r="WHY4" s="70"/>
      <c r="WHZ4" s="70"/>
      <c r="WIA4" s="70"/>
      <c r="WIB4" s="70"/>
      <c r="WIC4" s="70"/>
      <c r="WID4" s="70"/>
      <c r="WIE4" s="70"/>
      <c r="WIF4" s="70"/>
      <c r="WIG4" s="70"/>
      <c r="WIH4" s="70"/>
      <c r="WII4" s="70"/>
      <c r="WIJ4" s="70"/>
      <c r="WIK4" s="70"/>
      <c r="WIL4" s="70"/>
      <c r="WIM4" s="70"/>
      <c r="WIN4" s="70"/>
      <c r="WIO4" s="70"/>
      <c r="WIP4" s="70"/>
      <c r="WIQ4" s="70"/>
      <c r="WIR4" s="70"/>
      <c r="WIS4" s="70"/>
      <c r="WIT4" s="70"/>
      <c r="WIU4" s="70"/>
      <c r="WIV4" s="70"/>
      <c r="WIW4" s="70"/>
      <c r="WIX4" s="70"/>
      <c r="WIY4" s="70"/>
      <c r="WIZ4" s="70"/>
      <c r="WJA4" s="70"/>
      <c r="WJB4" s="70"/>
      <c r="WJC4" s="70"/>
      <c r="WJD4" s="70"/>
      <c r="WJE4" s="70"/>
      <c r="WJF4" s="70"/>
      <c r="WJG4" s="70"/>
      <c r="WJH4" s="70"/>
      <c r="WJI4" s="70"/>
      <c r="WJJ4" s="70"/>
      <c r="WJK4" s="70"/>
      <c r="WJL4" s="70"/>
      <c r="WJM4" s="70"/>
      <c r="WJN4" s="70"/>
      <c r="WJO4" s="70"/>
      <c r="WJP4" s="70"/>
      <c r="WJQ4" s="70"/>
      <c r="WJR4" s="70"/>
      <c r="WJS4" s="70"/>
      <c r="WJT4" s="70"/>
      <c r="WJU4" s="70"/>
      <c r="WJV4" s="70"/>
      <c r="WJW4" s="70"/>
      <c r="WJX4" s="70"/>
      <c r="WJY4" s="70"/>
      <c r="WJZ4" s="70"/>
      <c r="WKA4" s="70"/>
      <c r="WKB4" s="70"/>
      <c r="WKC4" s="70"/>
      <c r="WKD4" s="70"/>
      <c r="WKE4" s="70"/>
      <c r="WKF4" s="70"/>
      <c r="WKG4" s="70"/>
      <c r="WKH4" s="70"/>
      <c r="WKI4" s="70"/>
      <c r="WKJ4" s="70"/>
      <c r="WKK4" s="70"/>
      <c r="WKL4" s="70"/>
      <c r="WKM4" s="70"/>
      <c r="WKN4" s="70"/>
      <c r="WKO4" s="70"/>
      <c r="WKP4" s="70"/>
      <c r="WKQ4" s="70"/>
      <c r="WKR4" s="70"/>
      <c r="WKS4" s="70"/>
      <c r="WKT4" s="70"/>
      <c r="WKU4" s="70"/>
      <c r="WKV4" s="70"/>
      <c r="WKW4" s="70"/>
      <c r="WKX4" s="70"/>
      <c r="WKY4" s="70"/>
      <c r="WKZ4" s="70"/>
      <c r="WLA4" s="70"/>
      <c r="WLB4" s="70"/>
      <c r="WLC4" s="70"/>
      <c r="WLD4" s="70"/>
      <c r="WLE4" s="70"/>
      <c r="WLF4" s="70"/>
      <c r="WLG4" s="70"/>
      <c r="WLH4" s="70"/>
      <c r="WLI4" s="70"/>
      <c r="WLJ4" s="70"/>
      <c r="WLK4" s="70"/>
      <c r="WLL4" s="70"/>
      <c r="WLM4" s="70"/>
      <c r="WLN4" s="70"/>
      <c r="WLO4" s="70"/>
      <c r="WLP4" s="70"/>
      <c r="WLQ4" s="70"/>
      <c r="WLR4" s="70"/>
      <c r="WLS4" s="70"/>
      <c r="WLT4" s="70"/>
      <c r="WLU4" s="70"/>
      <c r="WLV4" s="70"/>
      <c r="WLW4" s="70"/>
      <c r="WLX4" s="70"/>
      <c r="WLY4" s="70"/>
      <c r="WLZ4" s="70"/>
      <c r="WMA4" s="70"/>
      <c r="WMB4" s="70"/>
      <c r="WMC4" s="70"/>
      <c r="WMD4" s="70"/>
      <c r="WME4" s="70"/>
      <c r="WMF4" s="70"/>
      <c r="WMG4" s="70"/>
      <c r="WMH4" s="70"/>
      <c r="WMI4" s="70"/>
      <c r="WMJ4" s="70"/>
      <c r="WMK4" s="70"/>
      <c r="WML4" s="70"/>
      <c r="WMM4" s="70"/>
      <c r="WMN4" s="70"/>
      <c r="WMO4" s="70"/>
      <c r="WMP4" s="70"/>
      <c r="WMQ4" s="70"/>
      <c r="WMR4" s="70"/>
      <c r="WMS4" s="70"/>
      <c r="WMT4" s="70"/>
      <c r="WMU4" s="70"/>
      <c r="WMV4" s="70"/>
      <c r="WMW4" s="70"/>
      <c r="WMX4" s="70"/>
      <c r="WMY4" s="70"/>
      <c r="WMZ4" s="70"/>
      <c r="WNA4" s="70"/>
      <c r="WNB4" s="70"/>
      <c r="WNC4" s="70"/>
      <c r="WND4" s="70"/>
      <c r="WNE4" s="70"/>
      <c r="WNF4" s="70"/>
      <c r="WNG4" s="70"/>
      <c r="WNH4" s="70"/>
      <c r="WNI4" s="70"/>
      <c r="WNJ4" s="70"/>
      <c r="WNK4" s="70"/>
      <c r="WNL4" s="70"/>
      <c r="WNM4" s="70"/>
      <c r="WNN4" s="70"/>
      <c r="WNO4" s="70"/>
      <c r="WNP4" s="70"/>
      <c r="WNQ4" s="70"/>
      <c r="WNR4" s="70"/>
      <c r="WNS4" s="70"/>
      <c r="WNT4" s="70"/>
      <c r="WNU4" s="70"/>
      <c r="WNV4" s="70"/>
      <c r="WNW4" s="70"/>
      <c r="WNX4" s="70"/>
      <c r="WNY4" s="70"/>
      <c r="WNZ4" s="70"/>
      <c r="WOA4" s="70"/>
      <c r="WOB4" s="70"/>
      <c r="WOC4" s="70"/>
      <c r="WOD4" s="70"/>
      <c r="WOE4" s="70"/>
      <c r="WOF4" s="70"/>
      <c r="WOG4" s="70"/>
      <c r="WOH4" s="70"/>
      <c r="WOI4" s="70"/>
      <c r="WOJ4" s="70"/>
      <c r="WOK4" s="70"/>
      <c r="WOL4" s="70"/>
      <c r="WOM4" s="70"/>
      <c r="WON4" s="70"/>
      <c r="WOO4" s="70"/>
      <c r="WOP4" s="70"/>
      <c r="WOQ4" s="70"/>
      <c r="WOR4" s="70"/>
      <c r="WOS4" s="70"/>
      <c r="WOT4" s="70"/>
      <c r="WOU4" s="70"/>
      <c r="WOV4" s="70"/>
      <c r="WOW4" s="70"/>
      <c r="WOX4" s="70"/>
      <c r="WOY4" s="70"/>
      <c r="WOZ4" s="70"/>
      <c r="WPA4" s="70"/>
      <c r="WPB4" s="70"/>
      <c r="WPC4" s="70"/>
      <c r="WPD4" s="70"/>
      <c r="WPE4" s="70"/>
      <c r="WPF4" s="70"/>
      <c r="WPG4" s="70"/>
      <c r="WPH4" s="70"/>
      <c r="WPI4" s="70"/>
      <c r="WPJ4" s="70"/>
      <c r="WPK4" s="70"/>
      <c r="WPL4" s="70"/>
      <c r="WPM4" s="70"/>
      <c r="WPN4" s="70"/>
      <c r="WPO4" s="70"/>
      <c r="WPP4" s="70"/>
      <c r="WPQ4" s="70"/>
      <c r="WPR4" s="70"/>
      <c r="WPS4" s="70"/>
      <c r="WPT4" s="70"/>
      <c r="WPU4" s="70"/>
      <c r="WPV4" s="70"/>
      <c r="WPW4" s="70"/>
      <c r="WPX4" s="70"/>
      <c r="WPY4" s="70"/>
      <c r="WPZ4" s="70"/>
      <c r="WQA4" s="70"/>
      <c r="WQB4" s="70"/>
      <c r="WQC4" s="70"/>
      <c r="WQD4" s="70"/>
      <c r="WQE4" s="70"/>
      <c r="WQF4" s="70"/>
      <c r="WQG4" s="70"/>
      <c r="WQH4" s="70"/>
      <c r="WQI4" s="70"/>
      <c r="WQJ4" s="70"/>
      <c r="WQK4" s="70"/>
      <c r="WQL4" s="70"/>
      <c r="WQM4" s="70"/>
      <c r="WQN4" s="70"/>
      <c r="WQO4" s="70"/>
      <c r="WQP4" s="70"/>
      <c r="WQQ4" s="70"/>
      <c r="WQR4" s="70"/>
      <c r="WQS4" s="70"/>
      <c r="WQT4" s="70"/>
      <c r="WQU4" s="70"/>
      <c r="WQV4" s="70"/>
      <c r="WQW4" s="70"/>
      <c r="WQX4" s="70"/>
      <c r="WQY4" s="70"/>
      <c r="WQZ4" s="70"/>
      <c r="WRA4" s="70"/>
      <c r="WRB4" s="70"/>
      <c r="WRC4" s="70"/>
      <c r="WRD4" s="70"/>
      <c r="WRE4" s="70"/>
      <c r="WRF4" s="70"/>
      <c r="WRG4" s="70"/>
      <c r="WRH4" s="70"/>
      <c r="WRI4" s="70"/>
      <c r="WRJ4" s="70"/>
      <c r="WRK4" s="70"/>
      <c r="WRL4" s="70"/>
      <c r="WRM4" s="70"/>
      <c r="WRN4" s="70"/>
      <c r="WRO4" s="70"/>
      <c r="WRP4" s="70"/>
      <c r="WRQ4" s="70"/>
      <c r="WRR4" s="70"/>
      <c r="WRS4" s="70"/>
      <c r="WRT4" s="70"/>
      <c r="WRU4" s="70"/>
      <c r="WRV4" s="70"/>
      <c r="WRW4" s="70"/>
      <c r="WRX4" s="70"/>
      <c r="WRY4" s="70"/>
      <c r="WRZ4" s="70"/>
      <c r="WSA4" s="70"/>
      <c r="WSB4" s="70"/>
      <c r="WSC4" s="70"/>
      <c r="WSD4" s="70"/>
      <c r="WSE4" s="70"/>
      <c r="WSF4" s="70"/>
      <c r="WSG4" s="70"/>
      <c r="WSH4" s="70"/>
      <c r="WSI4" s="70"/>
      <c r="WSJ4" s="70"/>
      <c r="WSK4" s="70"/>
      <c r="WSL4" s="70"/>
      <c r="WSM4" s="70"/>
      <c r="WSN4" s="70"/>
      <c r="WSO4" s="70"/>
      <c r="WSP4" s="70"/>
      <c r="WSQ4" s="70"/>
      <c r="WSR4" s="70"/>
      <c r="WSS4" s="70"/>
      <c r="WST4" s="70"/>
      <c r="WSU4" s="70"/>
      <c r="WSV4" s="70"/>
      <c r="WSW4" s="70"/>
      <c r="WSX4" s="70"/>
      <c r="WSY4" s="70"/>
      <c r="WSZ4" s="70"/>
      <c r="WTA4" s="70"/>
      <c r="WTB4" s="70"/>
      <c r="WTC4" s="70"/>
      <c r="WTD4" s="70"/>
      <c r="WTE4" s="70"/>
      <c r="WTF4" s="70"/>
      <c r="WTG4" s="70"/>
      <c r="WTH4" s="70"/>
      <c r="WTI4" s="70"/>
      <c r="WTJ4" s="70"/>
      <c r="WTK4" s="70"/>
      <c r="WTL4" s="70"/>
      <c r="WTM4" s="70"/>
      <c r="WTN4" s="70"/>
      <c r="WTO4" s="70"/>
      <c r="WTP4" s="70"/>
      <c r="WTQ4" s="70"/>
      <c r="WTR4" s="70"/>
      <c r="WTS4" s="70"/>
      <c r="WTT4" s="70"/>
      <c r="WTU4" s="70"/>
      <c r="WTV4" s="70"/>
      <c r="WTW4" s="70"/>
      <c r="WTX4" s="70"/>
      <c r="WTY4" s="70"/>
      <c r="WTZ4" s="70"/>
      <c r="WUA4" s="70"/>
      <c r="WUB4" s="70"/>
      <c r="WUC4" s="70"/>
      <c r="WUD4" s="70"/>
      <c r="WUE4" s="70"/>
      <c r="WUF4" s="70"/>
      <c r="WUG4" s="70"/>
      <c r="WUH4" s="70"/>
      <c r="WUI4" s="70"/>
      <c r="WUJ4" s="70"/>
      <c r="WUK4" s="70"/>
      <c r="WUL4" s="70"/>
      <c r="WUM4" s="70"/>
      <c r="WUN4" s="70"/>
      <c r="WUO4" s="70"/>
      <c r="WUP4" s="70"/>
      <c r="WUQ4" s="70"/>
      <c r="WUR4" s="70"/>
      <c r="WUS4" s="70"/>
      <c r="WUT4" s="70"/>
      <c r="WUU4" s="70"/>
      <c r="WUV4" s="70"/>
      <c r="WUW4" s="70"/>
      <c r="WUX4" s="70"/>
      <c r="WUY4" s="70"/>
      <c r="WUZ4" s="70"/>
      <c r="WVA4" s="70"/>
      <c r="WVB4" s="70"/>
      <c r="WVC4" s="70"/>
      <c r="WVD4" s="70"/>
      <c r="WVE4" s="70"/>
      <c r="WVF4" s="70"/>
      <c r="WVG4" s="70"/>
      <c r="WVH4" s="70"/>
      <c r="WVI4" s="70"/>
      <c r="WVJ4" s="70"/>
      <c r="WVK4" s="70"/>
      <c r="WVL4" s="70"/>
      <c r="WVM4" s="70"/>
      <c r="WVN4" s="70"/>
      <c r="WVO4" s="70"/>
      <c r="WVP4" s="70"/>
      <c r="WVQ4" s="70"/>
      <c r="WVR4" s="70"/>
      <c r="WVS4" s="70"/>
      <c r="WVT4" s="70"/>
      <c r="WVU4" s="70"/>
      <c r="WVV4" s="70"/>
      <c r="WVW4" s="70"/>
      <c r="WVX4" s="70"/>
      <c r="WVY4" s="70"/>
      <c r="WVZ4" s="70"/>
      <c r="WWA4" s="70"/>
      <c r="WWB4" s="70"/>
      <c r="WWC4" s="70"/>
      <c r="WWD4" s="70"/>
      <c r="WWE4" s="70"/>
      <c r="WWF4" s="70"/>
      <c r="WWG4" s="70"/>
      <c r="WWH4" s="70"/>
      <c r="WWI4" s="70"/>
      <c r="WWJ4" s="70"/>
      <c r="WWK4" s="70"/>
      <c r="WWL4" s="70"/>
      <c r="WWM4" s="70"/>
      <c r="WWN4" s="70"/>
      <c r="WWO4" s="70"/>
      <c r="WWP4" s="70"/>
      <c r="WWQ4" s="70"/>
      <c r="WWR4" s="70"/>
      <c r="WWS4" s="70"/>
      <c r="WWT4" s="70"/>
      <c r="WWU4" s="70"/>
      <c r="WWV4" s="70"/>
      <c r="WWW4" s="70"/>
      <c r="WWX4" s="70"/>
      <c r="WWY4" s="70"/>
      <c r="WWZ4" s="70"/>
      <c r="WXA4" s="70"/>
      <c r="WXB4" s="70"/>
      <c r="WXC4" s="70"/>
      <c r="WXD4" s="70"/>
      <c r="WXE4" s="70"/>
      <c r="WXF4" s="70"/>
      <c r="WXG4" s="70"/>
      <c r="WXH4" s="70"/>
      <c r="WXI4" s="70"/>
      <c r="WXJ4" s="70"/>
      <c r="WXK4" s="70"/>
      <c r="WXL4" s="70"/>
      <c r="WXM4" s="70"/>
      <c r="WXN4" s="70"/>
      <c r="WXO4" s="70"/>
      <c r="WXP4" s="70"/>
      <c r="WXQ4" s="70"/>
      <c r="WXR4" s="70"/>
      <c r="WXS4" s="70"/>
      <c r="WXT4" s="70"/>
      <c r="WXU4" s="70"/>
      <c r="WXV4" s="70"/>
      <c r="WXW4" s="70"/>
      <c r="WXX4" s="70"/>
      <c r="WXY4" s="70"/>
      <c r="WXZ4" s="70"/>
      <c r="WYA4" s="70"/>
      <c r="WYB4" s="70"/>
      <c r="WYC4" s="70"/>
      <c r="WYD4" s="70"/>
      <c r="WYE4" s="70"/>
      <c r="WYF4" s="70"/>
      <c r="WYG4" s="70"/>
      <c r="WYH4" s="70"/>
      <c r="WYI4" s="70"/>
      <c r="WYJ4" s="70"/>
      <c r="WYK4" s="70"/>
      <c r="WYL4" s="70"/>
      <c r="WYM4" s="70"/>
      <c r="WYN4" s="70"/>
      <c r="WYO4" s="70"/>
      <c r="WYP4" s="70"/>
      <c r="WYQ4" s="70"/>
      <c r="WYR4" s="70"/>
      <c r="WYS4" s="70"/>
      <c r="WYT4" s="70"/>
      <c r="WYU4" s="70"/>
      <c r="WYV4" s="70"/>
      <c r="WYW4" s="70"/>
      <c r="WYX4" s="70"/>
      <c r="WYY4" s="70"/>
      <c r="WYZ4" s="70"/>
      <c r="WZA4" s="70"/>
      <c r="WZB4" s="70"/>
      <c r="WZC4" s="70"/>
      <c r="WZD4" s="70"/>
      <c r="WZE4" s="70"/>
      <c r="WZF4" s="70"/>
      <c r="WZG4" s="70"/>
      <c r="WZH4" s="70"/>
      <c r="WZI4" s="70"/>
      <c r="WZJ4" s="70"/>
      <c r="WZK4" s="70"/>
      <c r="WZL4" s="70"/>
      <c r="WZM4" s="70"/>
      <c r="WZN4" s="70"/>
      <c r="WZO4" s="70"/>
      <c r="WZP4" s="70"/>
      <c r="WZQ4" s="70"/>
      <c r="WZR4" s="70"/>
      <c r="WZS4" s="70"/>
      <c r="WZT4" s="70"/>
      <c r="WZU4" s="70"/>
      <c r="WZV4" s="70"/>
      <c r="WZW4" s="70"/>
      <c r="WZX4" s="70"/>
      <c r="WZY4" s="70"/>
      <c r="WZZ4" s="70"/>
      <c r="XAA4" s="70"/>
      <c r="XAB4" s="70"/>
      <c r="XAC4" s="70"/>
      <c r="XAD4" s="70"/>
      <c r="XAE4" s="70"/>
      <c r="XAF4" s="70"/>
      <c r="XAG4" s="70"/>
      <c r="XAH4" s="70"/>
      <c r="XAI4" s="70"/>
      <c r="XAJ4" s="70"/>
      <c r="XAK4" s="70"/>
      <c r="XAL4" s="70"/>
      <c r="XAM4" s="70"/>
      <c r="XAN4" s="70"/>
      <c r="XAO4" s="70"/>
      <c r="XAP4" s="70"/>
      <c r="XAQ4" s="70"/>
      <c r="XAR4" s="70"/>
      <c r="XAS4" s="70"/>
      <c r="XAT4" s="70"/>
      <c r="XAU4" s="70"/>
      <c r="XAV4" s="70"/>
      <c r="XAW4" s="70"/>
      <c r="XAX4" s="70"/>
      <c r="XAY4" s="70"/>
      <c r="XAZ4" s="70"/>
      <c r="XBA4" s="70"/>
      <c r="XBB4" s="70"/>
      <c r="XBC4" s="70"/>
      <c r="XBD4" s="70"/>
      <c r="XBE4" s="70"/>
      <c r="XBF4" s="70"/>
      <c r="XBG4" s="70"/>
      <c r="XBH4" s="70"/>
      <c r="XBI4" s="70"/>
      <c r="XBJ4" s="70"/>
      <c r="XBK4" s="70"/>
      <c r="XBL4" s="70"/>
      <c r="XBM4" s="70"/>
      <c r="XBN4" s="70"/>
      <c r="XBO4" s="70"/>
      <c r="XBP4" s="70"/>
      <c r="XBQ4" s="70"/>
      <c r="XBR4" s="70"/>
      <c r="XBS4" s="70"/>
      <c r="XBT4" s="70"/>
      <c r="XBU4" s="70"/>
      <c r="XBV4" s="70"/>
      <c r="XBW4" s="70"/>
      <c r="XBX4" s="70"/>
      <c r="XBY4" s="70"/>
      <c r="XBZ4" s="70"/>
      <c r="XCA4" s="70"/>
      <c r="XCB4" s="70"/>
      <c r="XCC4" s="70"/>
      <c r="XCD4" s="70"/>
      <c r="XCE4" s="70"/>
      <c r="XCF4" s="70"/>
      <c r="XCG4" s="70"/>
      <c r="XCH4" s="70"/>
      <c r="XCI4" s="70"/>
      <c r="XCJ4" s="70"/>
      <c r="XCK4" s="70"/>
      <c r="XCL4" s="70"/>
      <c r="XCM4" s="70"/>
      <c r="XCN4" s="70"/>
      <c r="XCO4" s="70"/>
      <c r="XCP4" s="70"/>
      <c r="XCQ4" s="70"/>
      <c r="XCR4" s="70"/>
      <c r="XCS4" s="70"/>
      <c r="XCT4" s="70"/>
      <c r="XCU4" s="70"/>
      <c r="XCV4" s="70"/>
      <c r="XCW4" s="70"/>
      <c r="XCX4" s="70"/>
      <c r="XCY4" s="70"/>
      <c r="XCZ4" s="70"/>
      <c r="XDA4" s="70"/>
      <c r="XDB4" s="70"/>
      <c r="XDC4" s="70"/>
      <c r="XDD4" s="70"/>
      <c r="XDE4" s="70"/>
      <c r="XDF4" s="70"/>
      <c r="XDG4" s="70"/>
      <c r="XDH4" s="70"/>
      <c r="XDI4" s="70"/>
      <c r="XDJ4" s="70"/>
      <c r="XDK4" s="70"/>
      <c r="XDL4" s="70"/>
      <c r="XDM4" s="70"/>
      <c r="XDN4" s="70"/>
      <c r="XDO4" s="70"/>
      <c r="XDP4" s="70"/>
      <c r="XDQ4" s="70"/>
      <c r="XDR4" s="70"/>
      <c r="XDS4" s="70"/>
      <c r="XDT4" s="70"/>
      <c r="XDU4" s="70"/>
      <c r="XDV4" s="70"/>
      <c r="XDW4" s="70"/>
      <c r="XDX4" s="70"/>
      <c r="XDY4" s="70"/>
      <c r="XDZ4" s="70"/>
      <c r="XEA4" s="70"/>
      <c r="XEB4" s="70"/>
      <c r="XEC4" s="70"/>
      <c r="XED4" s="70"/>
      <c r="XEE4" s="70"/>
      <c r="XEF4" s="70"/>
      <c r="XEG4" s="70"/>
      <c r="XEH4" s="70"/>
      <c r="XEI4" s="70"/>
      <c r="XEJ4" s="70"/>
      <c r="XEK4" s="70"/>
      <c r="XEL4" s="70"/>
      <c r="XEM4" s="70"/>
      <c r="XEN4" s="70"/>
      <c r="XEO4" s="70"/>
      <c r="XEP4" s="70"/>
      <c r="XEQ4" s="70"/>
      <c r="XER4" s="70"/>
      <c r="XES4" s="70"/>
      <c r="XET4" s="70"/>
      <c r="XEU4" s="70"/>
      <c r="XEV4" s="70"/>
      <c r="XEW4" s="70"/>
      <c r="XEX4" s="70"/>
      <c r="XEY4" s="70"/>
      <c r="XEZ4" s="70"/>
      <c r="XFA4" s="70"/>
      <c r="XFB4" s="70"/>
      <c r="XFC4" s="70"/>
      <c r="XFD4" s="70"/>
    </row>
    <row r="5" spans="1:16384" ht="161" customHeight="1" x14ac:dyDescent="0.2">
      <c r="A5" s="8" t="s">
        <v>75</v>
      </c>
      <c r="B5" s="68" t="s">
        <v>83</v>
      </c>
      <c r="C5" s="77" t="s">
        <v>72</v>
      </c>
      <c r="D5" s="187"/>
      <c r="E5" s="6"/>
      <c r="F5" s="7"/>
      <c r="G5" s="3"/>
      <c r="H5" s="3"/>
      <c r="I5" s="3"/>
      <c r="J5" s="3"/>
      <c r="K5" s="3"/>
      <c r="L5" s="3"/>
      <c r="M5" s="3"/>
      <c r="N5" s="3"/>
      <c r="O5" s="3"/>
      <c r="P5" s="3"/>
      <c r="Q5" s="3"/>
      <c r="R5" s="3"/>
      <c r="S5" s="3"/>
      <c r="T5" s="3"/>
      <c r="U5" s="3"/>
      <c r="V5" s="3"/>
      <c r="W5" s="3"/>
      <c r="X5" s="3"/>
      <c r="Y5" s="3"/>
      <c r="Z5" s="3"/>
    </row>
    <row r="6" spans="1:16384" ht="149" customHeight="1" x14ac:dyDescent="0.2">
      <c r="A6" s="184" t="s">
        <v>198</v>
      </c>
      <c r="B6" s="68" t="s">
        <v>203</v>
      </c>
      <c r="C6" s="189" t="s">
        <v>202</v>
      </c>
      <c r="D6" s="69"/>
      <c r="E6" s="6"/>
      <c r="F6" s="7"/>
      <c r="G6" s="3"/>
      <c r="H6" s="3"/>
      <c r="I6" s="3"/>
      <c r="J6" s="3"/>
      <c r="K6" s="3"/>
      <c r="L6" s="3"/>
      <c r="M6" s="3"/>
      <c r="N6" s="3"/>
      <c r="O6" s="3"/>
      <c r="P6" s="3"/>
      <c r="Q6" s="3"/>
      <c r="R6" s="3"/>
      <c r="S6" s="3"/>
      <c r="T6" s="3"/>
      <c r="U6" s="3"/>
      <c r="V6" s="3"/>
      <c r="W6" s="3"/>
      <c r="X6" s="3"/>
      <c r="Y6" s="3"/>
      <c r="Z6" s="3"/>
    </row>
    <row r="7" spans="1:16384" ht="149" customHeight="1" x14ac:dyDescent="0.2">
      <c r="A7" s="184" t="s">
        <v>200</v>
      </c>
      <c r="B7" s="68" t="s">
        <v>86</v>
      </c>
      <c r="C7" s="183" t="s">
        <v>89</v>
      </c>
      <c r="D7" s="69"/>
      <c r="E7" s="6"/>
      <c r="F7" s="7"/>
      <c r="G7" s="3"/>
      <c r="H7" s="3"/>
      <c r="I7" s="3"/>
      <c r="J7" s="3"/>
      <c r="K7" s="3"/>
      <c r="L7" s="3"/>
      <c r="M7" s="3"/>
      <c r="N7" s="3"/>
      <c r="O7" s="3"/>
      <c r="P7" s="3"/>
      <c r="Q7" s="3"/>
      <c r="R7" s="3"/>
      <c r="S7" s="3"/>
      <c r="T7" s="3"/>
      <c r="U7" s="3"/>
      <c r="V7" s="3"/>
      <c r="W7" s="3"/>
      <c r="X7" s="3"/>
      <c r="Y7" s="3"/>
      <c r="Z7" s="3"/>
    </row>
    <row r="8" spans="1:16384" ht="108" customHeight="1" x14ac:dyDescent="0.2">
      <c r="A8" s="8" t="s">
        <v>76</v>
      </c>
      <c r="B8" s="68" t="s">
        <v>84</v>
      </c>
      <c r="C8" s="77" t="s">
        <v>72</v>
      </c>
      <c r="D8" s="75"/>
      <c r="E8" s="6"/>
      <c r="F8" s="7"/>
      <c r="G8" s="3"/>
      <c r="H8" s="3"/>
      <c r="I8" s="3"/>
      <c r="J8" s="3"/>
      <c r="K8" s="3"/>
      <c r="L8" s="3"/>
      <c r="M8" s="3"/>
      <c r="N8" s="3"/>
      <c r="O8" s="3"/>
      <c r="P8" s="3"/>
      <c r="Q8" s="3"/>
      <c r="R8" s="3"/>
      <c r="S8" s="3"/>
      <c r="T8" s="3"/>
      <c r="U8" s="3"/>
      <c r="V8" s="3"/>
      <c r="W8" s="3"/>
      <c r="X8" s="3"/>
      <c r="Y8" s="3"/>
      <c r="Z8" s="3"/>
    </row>
    <row r="9" spans="1:16384" ht="138" customHeight="1" x14ac:dyDescent="0.2">
      <c r="A9" s="8" t="s">
        <v>77</v>
      </c>
      <c r="B9" s="8" t="s">
        <v>85</v>
      </c>
      <c r="C9" s="77" t="s">
        <v>72</v>
      </c>
      <c r="D9" s="71"/>
      <c r="E9" s="6"/>
      <c r="F9" s="7"/>
      <c r="G9" s="3"/>
      <c r="H9" s="3"/>
      <c r="I9" s="3"/>
      <c r="J9" s="3"/>
      <c r="K9" s="3"/>
      <c r="L9" s="3"/>
      <c r="M9" s="3"/>
      <c r="N9" s="3"/>
      <c r="O9" s="3"/>
      <c r="P9" s="3"/>
      <c r="Q9" s="3"/>
      <c r="R9" s="3"/>
      <c r="S9" s="3"/>
      <c r="T9" s="3"/>
      <c r="U9" s="3"/>
      <c r="V9" s="3"/>
      <c r="W9" s="3"/>
      <c r="X9" s="3"/>
      <c r="Y9" s="3"/>
      <c r="Z9" s="3"/>
    </row>
    <row r="10" spans="1:16384" ht="102" customHeight="1" x14ac:dyDescent="0.2">
      <c r="A10" s="185" t="s">
        <v>201</v>
      </c>
      <c r="B10" s="68" t="s">
        <v>86</v>
      </c>
      <c r="C10" s="183" t="s">
        <v>89</v>
      </c>
      <c r="D10" s="71"/>
      <c r="E10" s="6"/>
      <c r="F10" s="7"/>
      <c r="G10" s="3"/>
      <c r="H10" s="3"/>
      <c r="I10" s="3"/>
      <c r="J10" s="3"/>
      <c r="K10" s="3"/>
      <c r="L10" s="3"/>
      <c r="M10" s="3"/>
      <c r="N10" s="3"/>
      <c r="O10" s="3"/>
      <c r="P10" s="3"/>
      <c r="Q10" s="3"/>
      <c r="R10" s="3"/>
      <c r="S10" s="3"/>
      <c r="T10" s="3"/>
      <c r="U10" s="3"/>
      <c r="V10" s="3"/>
      <c r="W10" s="3"/>
      <c r="X10" s="3"/>
      <c r="Y10" s="3"/>
      <c r="Z10" s="3"/>
    </row>
    <row r="11" spans="1:16384" ht="93" customHeight="1" x14ac:dyDescent="0.2">
      <c r="A11" s="8" t="s">
        <v>33</v>
      </c>
      <c r="B11" s="68" t="s">
        <v>87</v>
      </c>
      <c r="C11" s="76" t="s">
        <v>34</v>
      </c>
      <c r="D11" s="71"/>
      <c r="E11" s="6"/>
      <c r="F11" s="7"/>
      <c r="G11" s="3"/>
      <c r="H11" s="3"/>
      <c r="I11" s="3"/>
      <c r="J11" s="3"/>
      <c r="K11" s="3"/>
      <c r="L11" s="3"/>
      <c r="M11" s="3"/>
      <c r="N11" s="3"/>
      <c r="O11" s="3"/>
      <c r="P11" s="3"/>
      <c r="Q11" s="3"/>
      <c r="R11" s="3"/>
      <c r="S11" s="3"/>
      <c r="T11" s="3"/>
      <c r="U11" s="3"/>
      <c r="V11" s="3"/>
      <c r="W11" s="3"/>
      <c r="X11" s="3"/>
      <c r="Y11" s="3"/>
      <c r="Z11" s="3"/>
    </row>
    <row r="12" spans="1:16384" ht="81.75" customHeight="1" x14ac:dyDescent="0.2">
      <c r="A12" s="8" t="s">
        <v>9</v>
      </c>
      <c r="B12" s="68" t="s">
        <v>35</v>
      </c>
      <c r="C12" s="72" t="s">
        <v>36</v>
      </c>
      <c r="D12" s="71"/>
      <c r="E12" s="6"/>
      <c r="F12" s="7"/>
      <c r="G12" s="3"/>
      <c r="H12" s="3"/>
      <c r="I12" s="3"/>
      <c r="J12" s="3"/>
      <c r="K12" s="3"/>
      <c r="L12" s="3"/>
      <c r="M12" s="3"/>
      <c r="N12" s="3"/>
      <c r="O12" s="3"/>
      <c r="P12" s="3"/>
      <c r="Q12" s="3"/>
      <c r="R12" s="3"/>
      <c r="S12" s="3"/>
      <c r="T12" s="3"/>
      <c r="U12" s="3"/>
      <c r="V12" s="3"/>
      <c r="W12" s="3"/>
      <c r="X12" s="3"/>
      <c r="Y12" s="3"/>
      <c r="Z12" s="3"/>
    </row>
    <row r="13" spans="1:16384" ht="87.75" customHeight="1" x14ac:dyDescent="0.2">
      <c r="A13" s="8" t="s">
        <v>5</v>
      </c>
      <c r="B13" s="8" t="s">
        <v>88</v>
      </c>
      <c r="C13" s="8" t="s">
        <v>89</v>
      </c>
      <c r="D13" s="6"/>
      <c r="E13" s="6"/>
      <c r="F13" s="7"/>
      <c r="G13" s="3"/>
      <c r="H13" s="3"/>
      <c r="I13" s="3"/>
      <c r="J13" s="3"/>
      <c r="K13" s="3"/>
      <c r="L13" s="3"/>
      <c r="M13" s="3"/>
      <c r="N13" s="3"/>
      <c r="O13" s="3"/>
      <c r="P13" s="3"/>
      <c r="Q13" s="3"/>
      <c r="R13" s="3"/>
      <c r="S13" s="3"/>
      <c r="T13" s="3"/>
      <c r="U13" s="3"/>
      <c r="V13" s="3"/>
      <c r="W13" s="3"/>
      <c r="X13" s="3"/>
      <c r="Y13" s="3"/>
      <c r="Z13" s="3"/>
    </row>
    <row r="14" spans="1:16384" ht="55.5" customHeight="1" x14ac:dyDescent="0.2">
      <c r="A14" s="8" t="s">
        <v>10</v>
      </c>
      <c r="B14" s="8" t="s">
        <v>95</v>
      </c>
      <c r="C14" s="9" t="s">
        <v>90</v>
      </c>
      <c r="D14" s="6"/>
      <c r="E14" s="6"/>
      <c r="F14" s="7"/>
      <c r="G14" s="3"/>
      <c r="H14" s="3"/>
      <c r="I14" s="3"/>
      <c r="J14" s="3"/>
      <c r="K14" s="3"/>
      <c r="L14" s="3"/>
      <c r="M14" s="3"/>
      <c r="N14" s="3"/>
      <c r="O14" s="3"/>
      <c r="P14" s="3"/>
      <c r="Q14" s="3"/>
      <c r="R14" s="3"/>
      <c r="S14" s="3"/>
      <c r="T14" s="3"/>
      <c r="U14" s="3"/>
      <c r="V14" s="3"/>
      <c r="W14" s="3"/>
      <c r="X14" s="3"/>
      <c r="Y14" s="3"/>
      <c r="Z14" s="3"/>
    </row>
    <row r="15" spans="1:16384" ht="61.5" customHeight="1" x14ac:dyDescent="0.2">
      <c r="A15" s="8" t="s">
        <v>45</v>
      </c>
      <c r="B15" s="8" t="s">
        <v>91</v>
      </c>
      <c r="C15" s="77" t="s">
        <v>72</v>
      </c>
      <c r="D15" s="4"/>
      <c r="E15" s="6"/>
      <c r="F15" s="7"/>
      <c r="G15" s="3"/>
      <c r="H15" s="3"/>
      <c r="I15" s="3"/>
      <c r="J15" s="3"/>
      <c r="K15" s="3"/>
      <c r="L15" s="3"/>
      <c r="M15" s="3"/>
      <c r="N15" s="3"/>
      <c r="O15" s="3"/>
      <c r="P15" s="3"/>
      <c r="Q15" s="3"/>
      <c r="R15" s="3"/>
      <c r="S15" s="3"/>
      <c r="T15" s="3"/>
      <c r="U15" s="3"/>
      <c r="V15" s="3"/>
      <c r="W15" s="3"/>
      <c r="X15" s="3"/>
      <c r="Y15" s="3"/>
      <c r="Z15" s="3"/>
    </row>
    <row r="16" spans="1:16384" ht="61.5" customHeight="1" x14ac:dyDescent="0.2">
      <c r="A16" s="8" t="s">
        <v>57</v>
      </c>
      <c r="B16" s="8" t="s">
        <v>94</v>
      </c>
      <c r="C16" s="9" t="s">
        <v>92</v>
      </c>
      <c r="D16" s="4"/>
      <c r="E16" s="6"/>
      <c r="F16" s="7"/>
      <c r="G16" s="3"/>
      <c r="H16" s="3"/>
      <c r="I16" s="3"/>
      <c r="J16" s="3"/>
      <c r="K16" s="3"/>
      <c r="L16" s="3"/>
      <c r="M16" s="3"/>
      <c r="N16" s="3"/>
      <c r="O16" s="3"/>
      <c r="P16" s="3"/>
      <c r="Q16" s="3"/>
      <c r="R16" s="3"/>
      <c r="S16" s="3"/>
      <c r="T16" s="3"/>
      <c r="U16" s="3"/>
      <c r="V16" s="3"/>
      <c r="W16" s="3"/>
      <c r="X16" s="3"/>
      <c r="Y16" s="3"/>
      <c r="Z16" s="3"/>
    </row>
    <row r="17" spans="1:26" ht="150" x14ac:dyDescent="0.2">
      <c r="A17" s="8" t="s">
        <v>11</v>
      </c>
      <c r="B17" s="8" t="s">
        <v>93</v>
      </c>
      <c r="C17" s="9" t="s">
        <v>96</v>
      </c>
      <c r="D17" s="10"/>
      <c r="E17" s="6"/>
      <c r="F17" s="7"/>
      <c r="G17" s="3"/>
      <c r="H17" s="3"/>
      <c r="I17" s="3"/>
      <c r="J17" s="3"/>
      <c r="K17" s="3"/>
      <c r="L17" s="3"/>
      <c r="M17" s="3"/>
      <c r="N17" s="3"/>
      <c r="O17" s="3"/>
      <c r="P17" s="3"/>
      <c r="Q17" s="3"/>
      <c r="R17" s="3"/>
      <c r="S17" s="3"/>
      <c r="T17" s="3"/>
      <c r="U17" s="3"/>
      <c r="V17" s="3"/>
      <c r="W17" s="3"/>
      <c r="X17" s="3"/>
      <c r="Y17" s="3"/>
      <c r="Z17" s="3"/>
    </row>
    <row r="18" spans="1:26" ht="21.75" customHeight="1" x14ac:dyDescent="0.2">
      <c r="A18" s="11" t="s">
        <v>37</v>
      </c>
      <c r="B18" s="1" t="s">
        <v>31</v>
      </c>
      <c r="C18" s="285" t="s">
        <v>32</v>
      </c>
      <c r="D18" s="286"/>
      <c r="E18" s="287"/>
      <c r="F18" s="12"/>
      <c r="G18" s="3"/>
      <c r="H18" s="3"/>
      <c r="I18" s="3"/>
      <c r="J18" s="3"/>
      <c r="K18" s="3"/>
      <c r="L18" s="3"/>
      <c r="M18" s="3"/>
      <c r="N18" s="3"/>
      <c r="O18" s="3"/>
      <c r="P18" s="3"/>
      <c r="Q18" s="3"/>
      <c r="R18" s="3"/>
      <c r="S18" s="3"/>
      <c r="T18" s="3"/>
      <c r="U18" s="3"/>
      <c r="V18" s="3"/>
      <c r="W18" s="3"/>
      <c r="X18" s="3"/>
      <c r="Y18" s="3"/>
      <c r="Z18" s="3"/>
    </row>
    <row r="19" spans="1:26" ht="45" customHeight="1" x14ac:dyDescent="0.2">
      <c r="A19" s="8" t="s">
        <v>13</v>
      </c>
      <c r="B19" s="8" t="s">
        <v>97</v>
      </c>
      <c r="C19" s="83" t="s">
        <v>117</v>
      </c>
      <c r="D19" s="82"/>
      <c r="E19" s="6"/>
      <c r="F19" s="7"/>
      <c r="G19" s="3"/>
      <c r="H19" s="3"/>
      <c r="I19" s="3"/>
      <c r="J19" s="3"/>
      <c r="K19" s="3"/>
      <c r="L19" s="3"/>
      <c r="M19" s="3"/>
      <c r="N19" s="3"/>
      <c r="O19" s="3"/>
      <c r="P19" s="3"/>
      <c r="Q19" s="3"/>
      <c r="R19" s="3"/>
      <c r="S19" s="3"/>
      <c r="T19" s="3"/>
      <c r="U19" s="3"/>
      <c r="V19" s="3"/>
      <c r="W19" s="3"/>
      <c r="X19" s="3"/>
      <c r="Y19" s="3"/>
      <c r="Z19" s="3"/>
    </row>
    <row r="20" spans="1:26" ht="51" customHeight="1" x14ac:dyDescent="0.2">
      <c r="A20" s="8" t="s">
        <v>14</v>
      </c>
      <c r="B20" s="8" t="s">
        <v>98</v>
      </c>
      <c r="C20" s="83" t="s">
        <v>117</v>
      </c>
      <c r="D20" s="6"/>
      <c r="E20" s="6"/>
      <c r="F20" s="7"/>
      <c r="G20" s="3"/>
      <c r="H20" s="3"/>
      <c r="I20" s="3"/>
      <c r="J20" s="3"/>
      <c r="K20" s="3"/>
      <c r="L20" s="3"/>
      <c r="M20" s="3"/>
      <c r="N20" s="3"/>
      <c r="O20" s="3"/>
      <c r="P20" s="3"/>
      <c r="Q20" s="3"/>
      <c r="R20" s="3"/>
      <c r="S20" s="3"/>
      <c r="T20" s="3"/>
      <c r="U20" s="3"/>
      <c r="V20" s="3"/>
      <c r="W20" s="3"/>
      <c r="X20" s="3"/>
      <c r="Y20" s="3"/>
      <c r="Z20" s="3"/>
    </row>
    <row r="21" spans="1:26" ht="68.25" customHeight="1" x14ac:dyDescent="0.2">
      <c r="A21" s="8" t="s">
        <v>15</v>
      </c>
      <c r="B21" s="8" t="s">
        <v>99</v>
      </c>
      <c r="C21" s="8" t="s">
        <v>89</v>
      </c>
      <c r="D21" s="6"/>
      <c r="E21" s="6"/>
      <c r="F21" s="7"/>
      <c r="G21" s="3"/>
      <c r="H21" s="3"/>
      <c r="I21" s="3"/>
      <c r="J21" s="3"/>
      <c r="K21" s="3"/>
      <c r="L21" s="3"/>
      <c r="M21" s="3"/>
      <c r="N21" s="3"/>
      <c r="O21" s="3"/>
      <c r="P21" s="3"/>
      <c r="Q21" s="3"/>
      <c r="R21" s="3"/>
      <c r="S21" s="3"/>
      <c r="T21" s="3"/>
      <c r="U21" s="3"/>
      <c r="V21" s="3"/>
      <c r="W21" s="3"/>
      <c r="X21" s="3"/>
      <c r="Y21" s="3"/>
      <c r="Z21" s="3"/>
    </row>
    <row r="22" spans="1:26" ht="80.25" customHeight="1" x14ac:dyDescent="0.2">
      <c r="A22" s="8" t="s">
        <v>38</v>
      </c>
      <c r="B22" s="8" t="s">
        <v>100</v>
      </c>
      <c r="C22" s="13" t="s">
        <v>39</v>
      </c>
      <c r="D22" s="4"/>
      <c r="E22" s="6"/>
      <c r="F22" s="7"/>
      <c r="G22" s="3"/>
      <c r="H22" s="3"/>
      <c r="I22" s="3"/>
      <c r="J22" s="3"/>
      <c r="K22" s="3"/>
      <c r="L22" s="3"/>
      <c r="M22" s="3"/>
      <c r="N22" s="3"/>
      <c r="O22" s="3"/>
      <c r="P22" s="3"/>
      <c r="Q22" s="3"/>
      <c r="R22" s="3"/>
      <c r="S22" s="3"/>
      <c r="T22" s="3"/>
      <c r="U22" s="3"/>
      <c r="V22" s="3"/>
      <c r="W22" s="3"/>
      <c r="X22" s="3"/>
      <c r="Y22" s="3"/>
      <c r="Z22" s="3"/>
    </row>
    <row r="23" spans="1:26" ht="55.5" customHeight="1" x14ac:dyDescent="0.2">
      <c r="A23" s="8" t="s">
        <v>62</v>
      </c>
      <c r="B23" s="8" t="s">
        <v>101</v>
      </c>
      <c r="C23" s="8" t="s">
        <v>89</v>
      </c>
      <c r="D23" s="4"/>
      <c r="E23" s="6"/>
      <c r="F23" s="7"/>
      <c r="G23" s="3"/>
      <c r="H23" s="3"/>
      <c r="I23" s="3"/>
      <c r="J23" s="3"/>
      <c r="K23" s="3"/>
      <c r="L23" s="3"/>
      <c r="M23" s="3"/>
      <c r="N23" s="3"/>
      <c r="O23" s="3"/>
      <c r="P23" s="3"/>
      <c r="Q23" s="3"/>
      <c r="R23" s="3"/>
      <c r="S23" s="3"/>
      <c r="T23" s="3"/>
      <c r="U23" s="3"/>
      <c r="V23" s="3"/>
      <c r="W23" s="3"/>
      <c r="X23" s="3"/>
      <c r="Y23" s="3"/>
      <c r="Z23" s="3"/>
    </row>
    <row r="24" spans="1:26" ht="55.5" customHeight="1" x14ac:dyDescent="0.2">
      <c r="A24" s="8" t="s">
        <v>17</v>
      </c>
      <c r="B24" s="8" t="s">
        <v>40</v>
      </c>
      <c r="C24" s="9" t="s">
        <v>109</v>
      </c>
      <c r="D24" s="6"/>
      <c r="E24" s="6"/>
      <c r="F24" s="7"/>
      <c r="G24" s="3"/>
      <c r="H24" s="3"/>
      <c r="I24" s="3"/>
      <c r="J24" s="3"/>
      <c r="K24" s="3"/>
      <c r="L24" s="3"/>
      <c r="M24" s="3"/>
      <c r="N24" s="3"/>
      <c r="O24" s="3"/>
      <c r="P24" s="3"/>
      <c r="Q24" s="3"/>
      <c r="R24" s="3"/>
      <c r="S24" s="3"/>
      <c r="T24" s="3"/>
      <c r="U24" s="3"/>
      <c r="V24" s="3"/>
      <c r="W24" s="3"/>
      <c r="X24" s="3"/>
      <c r="Y24" s="3"/>
      <c r="Z24" s="3"/>
    </row>
    <row r="25" spans="1:26" ht="55.5" customHeight="1" x14ac:dyDescent="0.2">
      <c r="A25" s="8" t="s">
        <v>63</v>
      </c>
      <c r="B25" s="8" t="s">
        <v>104</v>
      </c>
      <c r="C25" s="8" t="s">
        <v>89</v>
      </c>
      <c r="D25" s="6"/>
      <c r="E25" s="6"/>
      <c r="F25" s="7"/>
      <c r="G25" s="3"/>
      <c r="H25" s="3"/>
      <c r="I25" s="3"/>
      <c r="J25" s="3"/>
      <c r="K25" s="3"/>
      <c r="L25" s="3"/>
      <c r="M25" s="3"/>
      <c r="N25" s="3"/>
      <c r="O25" s="3"/>
      <c r="P25" s="3"/>
      <c r="Q25" s="3"/>
      <c r="R25" s="3"/>
      <c r="S25" s="3"/>
      <c r="T25" s="3"/>
      <c r="U25" s="3"/>
      <c r="V25" s="3"/>
      <c r="W25" s="3"/>
      <c r="X25" s="3"/>
      <c r="Y25" s="3"/>
      <c r="Z25" s="3"/>
    </row>
    <row r="26" spans="1:26" ht="55.5" customHeight="1" x14ac:dyDescent="0.2">
      <c r="A26" s="8" t="s">
        <v>103</v>
      </c>
      <c r="B26" s="8" t="s">
        <v>105</v>
      </c>
      <c r="C26" s="9" t="s">
        <v>108</v>
      </c>
      <c r="D26" s="6"/>
      <c r="E26" s="6"/>
      <c r="F26" s="7"/>
      <c r="G26" s="3"/>
      <c r="H26" s="3"/>
      <c r="I26" s="3"/>
      <c r="J26" s="3"/>
      <c r="K26" s="3"/>
      <c r="L26" s="3"/>
      <c r="M26" s="3"/>
      <c r="N26" s="3"/>
      <c r="O26" s="3"/>
      <c r="P26" s="3"/>
      <c r="Q26" s="3"/>
      <c r="R26" s="3"/>
      <c r="S26" s="3"/>
      <c r="T26" s="3"/>
      <c r="U26" s="3"/>
      <c r="V26" s="3"/>
      <c r="W26" s="3"/>
      <c r="X26" s="3"/>
      <c r="Y26" s="3"/>
      <c r="Z26" s="3"/>
    </row>
    <row r="27" spans="1:26" ht="69" customHeight="1" x14ac:dyDescent="0.2">
      <c r="A27" s="8" t="s">
        <v>64</v>
      </c>
      <c r="B27" s="8" t="s">
        <v>106</v>
      </c>
      <c r="C27" s="8" t="s">
        <v>89</v>
      </c>
      <c r="D27" s="6"/>
      <c r="E27" s="6"/>
      <c r="F27" s="7"/>
      <c r="G27" s="3"/>
      <c r="H27" s="3"/>
      <c r="I27" s="3"/>
      <c r="J27" s="3"/>
      <c r="K27" s="3"/>
      <c r="L27" s="3"/>
      <c r="M27" s="3"/>
      <c r="N27" s="3"/>
      <c r="O27" s="3"/>
      <c r="P27" s="3"/>
      <c r="Q27" s="3"/>
      <c r="R27" s="3"/>
      <c r="S27" s="3"/>
      <c r="T27" s="3"/>
      <c r="U27" s="3"/>
      <c r="V27" s="3"/>
      <c r="W27" s="3"/>
      <c r="X27" s="3"/>
      <c r="Y27" s="3"/>
      <c r="Z27" s="3"/>
    </row>
    <row r="28" spans="1:26" ht="117.75" customHeight="1" x14ac:dyDescent="0.2">
      <c r="A28" s="8" t="s">
        <v>102</v>
      </c>
      <c r="B28" s="8" t="s">
        <v>107</v>
      </c>
      <c r="C28" s="9" t="s">
        <v>110</v>
      </c>
      <c r="D28" s="6"/>
      <c r="E28" s="6"/>
      <c r="F28" s="7"/>
      <c r="G28" s="3"/>
      <c r="H28" s="3"/>
      <c r="I28" s="3"/>
      <c r="J28" s="3"/>
      <c r="K28" s="3"/>
      <c r="L28" s="3"/>
      <c r="M28" s="3"/>
      <c r="N28" s="3"/>
      <c r="O28" s="3"/>
      <c r="P28" s="3"/>
      <c r="Q28" s="3"/>
      <c r="R28" s="3"/>
      <c r="S28" s="3"/>
      <c r="T28" s="3"/>
      <c r="U28" s="3"/>
      <c r="V28" s="3"/>
      <c r="W28" s="3"/>
      <c r="X28" s="3"/>
      <c r="Y28" s="3"/>
      <c r="Z28" s="3"/>
    </row>
    <row r="29" spans="1:26" ht="120" x14ac:dyDescent="0.2">
      <c r="A29" s="8" t="s">
        <v>18</v>
      </c>
      <c r="B29" s="8" t="s">
        <v>112</v>
      </c>
      <c r="C29" s="84">
        <v>2017</v>
      </c>
      <c r="D29" s="82" t="s">
        <v>118</v>
      </c>
      <c r="E29" s="85" t="s">
        <v>204</v>
      </c>
      <c r="F29" s="142" t="s">
        <v>205</v>
      </c>
      <c r="G29" s="3"/>
      <c r="H29" s="3"/>
      <c r="I29" s="3"/>
      <c r="J29" s="3"/>
      <c r="K29" s="3"/>
      <c r="L29" s="3"/>
      <c r="M29" s="3"/>
      <c r="N29" s="3"/>
      <c r="O29" s="3"/>
      <c r="P29" s="3"/>
      <c r="Q29" s="3"/>
      <c r="R29" s="3"/>
      <c r="S29" s="3"/>
      <c r="T29" s="3"/>
      <c r="U29" s="3"/>
      <c r="V29" s="3"/>
      <c r="W29" s="3"/>
      <c r="X29" s="3"/>
      <c r="Y29" s="3"/>
      <c r="Z29" s="3"/>
    </row>
    <row r="30" spans="1:26" ht="119" x14ac:dyDescent="0.2">
      <c r="A30" s="8" t="s">
        <v>19</v>
      </c>
      <c r="B30" s="8" t="s">
        <v>111</v>
      </c>
      <c r="C30" s="84">
        <v>2017</v>
      </c>
      <c r="D30" s="82" t="s">
        <v>118</v>
      </c>
      <c r="E30" s="85" t="s">
        <v>204</v>
      </c>
      <c r="F30" s="142" t="s">
        <v>206</v>
      </c>
      <c r="G30" s="3"/>
      <c r="H30" s="3"/>
      <c r="I30" s="3"/>
      <c r="J30" s="3"/>
      <c r="K30" s="3"/>
      <c r="L30" s="3"/>
      <c r="M30" s="3"/>
      <c r="N30" s="3"/>
      <c r="O30" s="3"/>
      <c r="P30" s="3"/>
      <c r="Q30" s="3"/>
      <c r="R30" s="3"/>
      <c r="S30" s="3"/>
      <c r="T30" s="3"/>
      <c r="U30" s="3"/>
      <c r="V30" s="3"/>
      <c r="W30" s="3"/>
      <c r="X30" s="3"/>
      <c r="Y30" s="3"/>
      <c r="Z30" s="3"/>
    </row>
    <row r="31" spans="1:26" ht="72.75" customHeight="1" x14ac:dyDescent="0.2">
      <c r="A31" s="8" t="s">
        <v>6</v>
      </c>
      <c r="B31" s="8" t="s">
        <v>113</v>
      </c>
      <c r="C31" s="8" t="s">
        <v>89</v>
      </c>
      <c r="D31" s="6"/>
      <c r="E31" s="6"/>
      <c r="F31" s="7"/>
      <c r="G31" s="3"/>
      <c r="H31" s="3"/>
      <c r="I31" s="3"/>
      <c r="J31" s="3"/>
      <c r="K31" s="3"/>
      <c r="L31" s="3"/>
      <c r="M31" s="3"/>
      <c r="N31" s="3"/>
      <c r="O31" s="3"/>
      <c r="P31" s="3"/>
      <c r="Q31" s="3"/>
      <c r="R31" s="3"/>
      <c r="S31" s="3"/>
      <c r="T31" s="3"/>
      <c r="U31" s="3"/>
      <c r="V31" s="3"/>
      <c r="W31" s="3"/>
      <c r="X31" s="3"/>
      <c r="Y31" s="3"/>
      <c r="Z31" s="3"/>
    </row>
    <row r="32" spans="1:26" ht="30.75" customHeight="1" x14ac:dyDescent="0.2">
      <c r="A32" s="8" t="s">
        <v>41</v>
      </c>
      <c r="B32" s="8" t="s">
        <v>114</v>
      </c>
      <c r="C32" s="8" t="s">
        <v>89</v>
      </c>
      <c r="D32" s="6"/>
      <c r="E32" s="6"/>
      <c r="F32" s="7"/>
      <c r="G32" s="3"/>
      <c r="H32" s="3"/>
      <c r="I32" s="3"/>
      <c r="J32" s="3"/>
      <c r="K32" s="3"/>
      <c r="L32" s="3"/>
      <c r="M32" s="3"/>
      <c r="N32" s="3"/>
      <c r="O32" s="3"/>
      <c r="P32" s="3"/>
      <c r="Q32" s="3"/>
      <c r="R32" s="3"/>
      <c r="S32" s="3"/>
      <c r="T32" s="3"/>
      <c r="U32" s="3"/>
      <c r="V32" s="3"/>
      <c r="W32" s="3"/>
      <c r="X32" s="3"/>
      <c r="Y32" s="3"/>
      <c r="Z32" s="3"/>
    </row>
    <row r="33" spans="1:26" ht="39.75" customHeight="1" x14ac:dyDescent="0.2">
      <c r="A33" s="8" t="s">
        <v>21</v>
      </c>
      <c r="B33" s="8" t="s">
        <v>115</v>
      </c>
      <c r="C33" s="83" t="s">
        <v>117</v>
      </c>
      <c r="D33" s="6"/>
      <c r="E33" s="6"/>
      <c r="F33" s="7"/>
      <c r="G33" s="3"/>
      <c r="H33" s="3"/>
      <c r="I33" s="3"/>
      <c r="J33" s="3"/>
      <c r="K33" s="3"/>
      <c r="L33" s="3"/>
      <c r="M33" s="3"/>
      <c r="N33" s="3"/>
      <c r="O33" s="3"/>
      <c r="P33" s="3"/>
      <c r="Q33" s="3"/>
      <c r="R33" s="3"/>
      <c r="S33" s="3"/>
      <c r="T33" s="3"/>
      <c r="U33" s="3"/>
      <c r="V33" s="3"/>
      <c r="W33" s="3"/>
      <c r="X33" s="3"/>
      <c r="Y33" s="3"/>
      <c r="Z33" s="3"/>
    </row>
    <row r="34" spans="1:26" ht="58.5" customHeight="1" x14ac:dyDescent="0.2">
      <c r="A34" s="8" t="s">
        <v>42</v>
      </c>
      <c r="B34" s="8" t="s">
        <v>116</v>
      </c>
      <c r="C34" s="8" t="s">
        <v>89</v>
      </c>
      <c r="D34" s="6"/>
      <c r="E34" s="6"/>
      <c r="F34" s="7"/>
      <c r="G34" s="3"/>
      <c r="H34" s="3"/>
      <c r="I34" s="3"/>
      <c r="J34" s="3"/>
      <c r="K34" s="3"/>
      <c r="L34" s="3"/>
      <c r="M34" s="3"/>
      <c r="N34" s="3"/>
      <c r="O34" s="3"/>
      <c r="P34" s="3"/>
      <c r="Q34" s="3"/>
      <c r="R34" s="3"/>
      <c r="S34" s="3"/>
      <c r="T34" s="3"/>
      <c r="U34" s="3"/>
      <c r="V34" s="3"/>
      <c r="W34" s="3"/>
      <c r="X34" s="3"/>
      <c r="Y34" s="3"/>
      <c r="Z34" s="3"/>
    </row>
    <row r="35" spans="1:26" ht="15.75" customHeight="1" x14ac:dyDescent="0.2">
      <c r="A35" s="14"/>
      <c r="B35" s="5"/>
      <c r="C35" s="15"/>
      <c r="D35" s="5"/>
      <c r="E35" s="3"/>
      <c r="F35" s="3"/>
      <c r="G35" s="3"/>
      <c r="H35" s="3"/>
      <c r="I35" s="3"/>
      <c r="J35" s="3"/>
      <c r="K35" s="3"/>
      <c r="L35" s="3"/>
      <c r="M35" s="3"/>
      <c r="N35" s="3"/>
      <c r="O35" s="3"/>
      <c r="P35" s="3"/>
      <c r="Q35" s="3"/>
      <c r="R35" s="3"/>
      <c r="S35" s="3"/>
      <c r="T35" s="3"/>
      <c r="U35" s="3"/>
      <c r="V35" s="3"/>
      <c r="W35" s="3"/>
      <c r="X35" s="3"/>
      <c r="Y35" s="3"/>
      <c r="Z35" s="3"/>
    </row>
    <row r="36" spans="1:26" ht="15.75" customHeight="1" x14ac:dyDescent="0.2">
      <c r="A36" s="14"/>
      <c r="B36" s="5"/>
      <c r="C36" s="5"/>
      <c r="D36" s="5"/>
      <c r="E36" s="3"/>
      <c r="F36" s="3"/>
      <c r="G36" s="3"/>
      <c r="H36" s="3"/>
      <c r="I36" s="3"/>
      <c r="J36" s="3"/>
      <c r="K36" s="3"/>
      <c r="L36" s="3"/>
      <c r="M36" s="3"/>
      <c r="N36" s="3"/>
      <c r="O36" s="3"/>
      <c r="P36" s="3"/>
      <c r="Q36" s="3"/>
      <c r="R36" s="3"/>
      <c r="S36" s="3"/>
      <c r="T36" s="3"/>
      <c r="U36" s="3"/>
      <c r="V36" s="3"/>
      <c r="W36" s="3"/>
      <c r="X36" s="3"/>
      <c r="Y36" s="3"/>
      <c r="Z36" s="3"/>
    </row>
    <row r="37" spans="1:26" ht="15.75" customHeight="1" x14ac:dyDescent="0.2">
      <c r="A37" s="14"/>
      <c r="B37" s="5"/>
      <c r="C37" s="15"/>
      <c r="D37" s="5"/>
      <c r="E37" s="3"/>
      <c r="F37" s="3"/>
      <c r="G37" s="3"/>
      <c r="H37" s="3"/>
      <c r="I37" s="3"/>
      <c r="J37" s="3"/>
      <c r="K37" s="3"/>
      <c r="L37" s="3"/>
      <c r="M37" s="3"/>
      <c r="N37" s="3"/>
      <c r="O37" s="3"/>
      <c r="P37" s="3"/>
      <c r="Q37" s="3"/>
      <c r="R37" s="3"/>
      <c r="S37" s="3"/>
      <c r="T37" s="3"/>
      <c r="U37" s="3"/>
      <c r="V37" s="3"/>
      <c r="W37" s="3"/>
      <c r="X37" s="3"/>
      <c r="Y37" s="3"/>
      <c r="Z37" s="3"/>
    </row>
    <row r="38" spans="1:26" ht="15.75" customHeight="1" x14ac:dyDescent="0.2">
      <c r="A38" s="14"/>
      <c r="B38" s="5"/>
      <c r="C38" s="15"/>
      <c r="D38" s="5"/>
      <c r="E38" s="3"/>
      <c r="F38" s="3"/>
      <c r="G38" s="3"/>
      <c r="H38" s="3"/>
      <c r="I38" s="3"/>
      <c r="J38" s="3"/>
      <c r="K38" s="3"/>
      <c r="L38" s="3"/>
      <c r="M38" s="3"/>
      <c r="N38" s="3"/>
      <c r="O38" s="3"/>
      <c r="P38" s="3"/>
      <c r="Q38" s="3"/>
      <c r="R38" s="3"/>
      <c r="S38" s="3"/>
      <c r="T38" s="3"/>
      <c r="U38" s="3"/>
      <c r="V38" s="3"/>
      <c r="W38" s="3"/>
      <c r="X38" s="3"/>
      <c r="Y38" s="3"/>
      <c r="Z38" s="3"/>
    </row>
    <row r="39" spans="1:26" ht="15.75" customHeight="1" x14ac:dyDescent="0.2">
      <c r="A39" s="14"/>
      <c r="B39" s="5"/>
      <c r="C39" s="15"/>
      <c r="D39" s="5"/>
      <c r="E39" s="3"/>
      <c r="F39" s="3"/>
      <c r="G39" s="3"/>
      <c r="H39" s="3"/>
      <c r="I39" s="3"/>
      <c r="J39" s="3"/>
      <c r="K39" s="3"/>
      <c r="L39" s="3"/>
      <c r="M39" s="3"/>
      <c r="N39" s="3"/>
      <c r="O39" s="3"/>
      <c r="P39" s="3"/>
      <c r="Q39" s="3"/>
      <c r="R39" s="3"/>
      <c r="S39" s="3"/>
      <c r="T39" s="3"/>
      <c r="U39" s="3"/>
      <c r="V39" s="3"/>
      <c r="W39" s="3"/>
      <c r="X39" s="3"/>
      <c r="Y39" s="3"/>
      <c r="Z39" s="3"/>
    </row>
    <row r="40" spans="1:26" ht="15.75" customHeight="1" x14ac:dyDescent="0.2">
      <c r="A40" s="14"/>
      <c r="B40" s="5"/>
      <c r="C40" s="15"/>
      <c r="D40" s="5"/>
      <c r="E40" s="3"/>
      <c r="F40" s="3"/>
      <c r="G40" s="3"/>
      <c r="H40" s="3"/>
      <c r="I40" s="3"/>
      <c r="J40" s="3"/>
      <c r="K40" s="3"/>
      <c r="L40" s="3"/>
      <c r="M40" s="3"/>
      <c r="N40" s="3"/>
      <c r="O40" s="3"/>
      <c r="P40" s="3"/>
      <c r="Q40" s="3"/>
      <c r="R40" s="3"/>
      <c r="S40" s="3"/>
      <c r="T40" s="3"/>
      <c r="U40" s="3"/>
      <c r="V40" s="3"/>
      <c r="W40" s="3"/>
      <c r="X40" s="3"/>
      <c r="Y40" s="3"/>
      <c r="Z40" s="3"/>
    </row>
    <row r="41" spans="1:26" ht="15.75" customHeight="1" x14ac:dyDescent="0.2">
      <c r="A41" s="14"/>
      <c r="B41" s="5"/>
      <c r="C41" s="15"/>
      <c r="D41" s="5"/>
      <c r="E41" s="3"/>
      <c r="F41" s="3"/>
      <c r="G41" s="3"/>
      <c r="H41" s="3"/>
      <c r="I41" s="3"/>
      <c r="J41" s="3"/>
      <c r="K41" s="3"/>
      <c r="L41" s="3"/>
      <c r="M41" s="3"/>
      <c r="N41" s="3"/>
      <c r="O41" s="3"/>
      <c r="P41" s="3"/>
      <c r="Q41" s="3"/>
      <c r="R41" s="3"/>
      <c r="S41" s="3"/>
      <c r="T41" s="3"/>
      <c r="U41" s="3"/>
      <c r="V41" s="3"/>
      <c r="W41" s="3"/>
      <c r="X41" s="3"/>
      <c r="Y41" s="3"/>
      <c r="Z41" s="3"/>
    </row>
    <row r="42" spans="1:26" ht="15.75" customHeight="1" x14ac:dyDescent="0.2">
      <c r="A42" s="14"/>
      <c r="B42" s="5"/>
      <c r="C42" s="15"/>
      <c r="D42" s="5"/>
      <c r="E42" s="3"/>
      <c r="F42" s="3"/>
      <c r="G42" s="3"/>
      <c r="H42" s="3"/>
      <c r="I42" s="3"/>
      <c r="J42" s="3"/>
      <c r="K42" s="3"/>
      <c r="L42" s="3"/>
      <c r="M42" s="3"/>
      <c r="N42" s="3"/>
      <c r="O42" s="3"/>
      <c r="P42" s="3"/>
      <c r="Q42" s="3"/>
      <c r="R42" s="3"/>
      <c r="S42" s="3"/>
      <c r="T42" s="3"/>
      <c r="U42" s="3"/>
      <c r="V42" s="3"/>
      <c r="W42" s="3"/>
      <c r="X42" s="3"/>
      <c r="Y42" s="3"/>
      <c r="Z42" s="3"/>
    </row>
    <row r="43" spans="1:26" ht="15.75" customHeight="1" x14ac:dyDescent="0.2">
      <c r="A43" s="14"/>
      <c r="B43" s="5"/>
      <c r="C43" s="15"/>
      <c r="D43" s="5"/>
      <c r="E43" s="3"/>
      <c r="F43" s="3"/>
      <c r="G43" s="3"/>
      <c r="H43" s="3"/>
      <c r="I43" s="3"/>
      <c r="J43" s="3"/>
      <c r="K43" s="3"/>
      <c r="L43" s="3"/>
      <c r="M43" s="3"/>
      <c r="N43" s="3"/>
      <c r="O43" s="3"/>
      <c r="P43" s="3"/>
      <c r="Q43" s="3"/>
      <c r="R43" s="3"/>
      <c r="S43" s="3"/>
      <c r="T43" s="3"/>
      <c r="U43" s="3"/>
      <c r="V43" s="3"/>
      <c r="W43" s="3"/>
      <c r="X43" s="3"/>
      <c r="Y43" s="3"/>
      <c r="Z43" s="3"/>
    </row>
    <row r="44" spans="1:26" ht="15.75" customHeight="1" x14ac:dyDescent="0.2">
      <c r="A44" s="14"/>
      <c r="B44" s="5"/>
      <c r="C44" s="15"/>
      <c r="D44" s="5"/>
      <c r="E44" s="3"/>
      <c r="F44" s="3"/>
      <c r="G44" s="3"/>
      <c r="H44" s="3"/>
      <c r="I44" s="3"/>
      <c r="J44" s="3"/>
      <c r="K44" s="3"/>
      <c r="L44" s="3"/>
      <c r="M44" s="3"/>
      <c r="N44" s="3"/>
      <c r="O44" s="3"/>
      <c r="P44" s="3"/>
      <c r="Q44" s="3"/>
      <c r="R44" s="3"/>
      <c r="S44" s="3"/>
      <c r="T44" s="3"/>
      <c r="U44" s="3"/>
      <c r="V44" s="3"/>
      <c r="W44" s="3"/>
      <c r="X44" s="3"/>
      <c r="Y44" s="3"/>
      <c r="Z44" s="3"/>
    </row>
    <row r="45" spans="1:26" ht="15.75" customHeight="1" x14ac:dyDescent="0.2">
      <c r="A45" s="14"/>
      <c r="B45" s="5"/>
      <c r="C45" s="15"/>
      <c r="D45" s="5"/>
      <c r="E45" s="3"/>
      <c r="F45" s="3"/>
      <c r="G45" s="3"/>
      <c r="H45" s="3"/>
      <c r="I45" s="3"/>
      <c r="J45" s="3"/>
      <c r="K45" s="3"/>
      <c r="L45" s="3"/>
      <c r="M45" s="3"/>
      <c r="N45" s="3"/>
      <c r="O45" s="3"/>
      <c r="P45" s="3"/>
      <c r="Q45" s="3"/>
      <c r="R45" s="3"/>
      <c r="S45" s="3"/>
      <c r="T45" s="3"/>
      <c r="U45" s="3"/>
      <c r="V45" s="3"/>
      <c r="W45" s="3"/>
      <c r="X45" s="3"/>
      <c r="Y45" s="3"/>
      <c r="Z45" s="3"/>
    </row>
    <row r="46" spans="1:26" ht="15.75" customHeight="1" x14ac:dyDescent="0.2">
      <c r="A46" s="14"/>
      <c r="B46" s="5"/>
      <c r="C46" s="15"/>
      <c r="D46" s="5"/>
      <c r="E46" s="3"/>
      <c r="F46" s="3"/>
      <c r="G46" s="3"/>
      <c r="H46" s="3"/>
      <c r="I46" s="3"/>
      <c r="J46" s="3"/>
      <c r="K46" s="3"/>
      <c r="L46" s="3"/>
      <c r="M46" s="3"/>
      <c r="N46" s="3"/>
      <c r="O46" s="3"/>
      <c r="P46" s="3"/>
      <c r="Q46" s="3"/>
      <c r="R46" s="3"/>
      <c r="S46" s="3"/>
      <c r="T46" s="3"/>
      <c r="U46" s="3"/>
      <c r="V46" s="3"/>
      <c r="W46" s="3"/>
      <c r="X46" s="3"/>
      <c r="Y46" s="3"/>
      <c r="Z46" s="3"/>
    </row>
    <row r="47" spans="1:26" ht="15.75" customHeight="1" x14ac:dyDescent="0.2">
      <c r="A47" s="14"/>
      <c r="B47" s="5"/>
      <c r="C47" s="15"/>
      <c r="D47" s="5"/>
      <c r="E47" s="3"/>
      <c r="F47" s="3"/>
      <c r="G47" s="3"/>
      <c r="H47" s="3"/>
      <c r="I47" s="3"/>
      <c r="J47" s="3"/>
      <c r="K47" s="3"/>
      <c r="L47" s="3"/>
      <c r="M47" s="3"/>
      <c r="N47" s="3"/>
      <c r="O47" s="3"/>
      <c r="P47" s="3"/>
      <c r="Q47" s="3"/>
      <c r="R47" s="3"/>
      <c r="S47" s="3"/>
      <c r="T47" s="3"/>
      <c r="U47" s="3"/>
      <c r="V47" s="3"/>
      <c r="W47" s="3"/>
      <c r="X47" s="3"/>
      <c r="Y47" s="3"/>
      <c r="Z47" s="3"/>
    </row>
    <row r="48" spans="1:26" ht="15.75" customHeight="1" x14ac:dyDescent="0.2">
      <c r="A48" s="14"/>
      <c r="B48" s="5"/>
      <c r="C48" s="15"/>
      <c r="D48" s="5"/>
      <c r="E48" s="3"/>
      <c r="F48" s="3"/>
      <c r="G48" s="3"/>
      <c r="H48" s="3"/>
      <c r="I48" s="3"/>
      <c r="J48" s="3"/>
      <c r="K48" s="3"/>
      <c r="L48" s="3"/>
      <c r="M48" s="3"/>
      <c r="N48" s="3"/>
      <c r="O48" s="3"/>
      <c r="P48" s="3"/>
      <c r="Q48" s="3"/>
      <c r="R48" s="3"/>
      <c r="S48" s="3"/>
      <c r="T48" s="3"/>
      <c r="U48" s="3"/>
      <c r="V48" s="3"/>
      <c r="W48" s="3"/>
      <c r="X48" s="3"/>
      <c r="Y48" s="3"/>
      <c r="Z48" s="3"/>
    </row>
    <row r="49" spans="1:26" ht="15.75" customHeight="1" x14ac:dyDescent="0.2">
      <c r="A49" s="14"/>
      <c r="B49" s="5"/>
      <c r="C49" s="15"/>
      <c r="D49" s="5"/>
      <c r="E49" s="3"/>
      <c r="F49" s="3"/>
      <c r="G49" s="3"/>
      <c r="H49" s="3"/>
      <c r="I49" s="3"/>
      <c r="J49" s="3"/>
      <c r="K49" s="3"/>
      <c r="L49" s="3"/>
      <c r="M49" s="3"/>
      <c r="N49" s="3"/>
      <c r="O49" s="3"/>
      <c r="P49" s="3"/>
      <c r="Q49" s="3"/>
      <c r="R49" s="3"/>
      <c r="S49" s="3"/>
      <c r="T49" s="3"/>
      <c r="U49" s="3"/>
      <c r="V49" s="3"/>
      <c r="W49" s="3"/>
      <c r="X49" s="3"/>
      <c r="Y49" s="3"/>
      <c r="Z49" s="3"/>
    </row>
    <row r="50" spans="1:26" ht="15.75" customHeight="1" x14ac:dyDescent="0.2">
      <c r="A50" s="14"/>
      <c r="B50" s="5"/>
      <c r="C50" s="15"/>
      <c r="D50" s="5"/>
      <c r="E50" s="3"/>
      <c r="F50" s="3"/>
      <c r="G50" s="3"/>
      <c r="H50" s="3"/>
      <c r="I50" s="3"/>
      <c r="J50" s="3"/>
      <c r="K50" s="3"/>
      <c r="L50" s="3"/>
      <c r="M50" s="3"/>
      <c r="N50" s="3"/>
      <c r="O50" s="3"/>
      <c r="P50" s="3"/>
      <c r="Q50" s="3"/>
      <c r="R50" s="3"/>
      <c r="S50" s="3"/>
      <c r="T50" s="3"/>
      <c r="U50" s="3"/>
      <c r="V50" s="3"/>
      <c r="W50" s="3"/>
      <c r="X50" s="3"/>
      <c r="Y50" s="3"/>
      <c r="Z50" s="3"/>
    </row>
    <row r="51" spans="1:26" ht="15.75" customHeight="1" x14ac:dyDescent="0.2">
      <c r="A51" s="14"/>
      <c r="B51" s="5"/>
      <c r="C51" s="15"/>
      <c r="D51" s="5"/>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14"/>
      <c r="B52" s="5"/>
      <c r="C52" s="15"/>
      <c r="D52" s="5"/>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14"/>
      <c r="B53" s="5"/>
      <c r="C53" s="15"/>
      <c r="D53" s="5"/>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14"/>
      <c r="B54" s="5"/>
      <c r="C54" s="15"/>
      <c r="D54" s="5"/>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14"/>
      <c r="B55" s="5"/>
      <c r="C55" s="15"/>
      <c r="D55" s="5"/>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14"/>
      <c r="B56" s="5"/>
      <c r="C56" s="15"/>
      <c r="D56" s="5"/>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14"/>
      <c r="B57" s="5"/>
      <c r="C57" s="15"/>
      <c r="D57" s="5"/>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14"/>
      <c r="B58" s="5"/>
      <c r="C58" s="15"/>
      <c r="D58" s="5"/>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14"/>
      <c r="B59" s="5"/>
      <c r="C59" s="15"/>
      <c r="D59" s="5"/>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14"/>
      <c r="B60" s="5"/>
      <c r="C60" s="15"/>
      <c r="D60" s="5"/>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14"/>
      <c r="B61" s="5"/>
      <c r="C61" s="15"/>
      <c r="D61" s="5"/>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14"/>
      <c r="B62" s="5"/>
      <c r="C62" s="15"/>
      <c r="D62" s="5"/>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14"/>
      <c r="B63" s="5"/>
      <c r="C63" s="15"/>
      <c r="D63" s="5"/>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14"/>
      <c r="B64" s="5"/>
      <c r="C64" s="15"/>
      <c r="D64" s="5"/>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14"/>
      <c r="B65" s="5"/>
      <c r="C65" s="15"/>
      <c r="D65" s="5"/>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14"/>
      <c r="B66" s="5"/>
      <c r="C66" s="15"/>
      <c r="D66" s="5"/>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14"/>
      <c r="B67" s="5"/>
      <c r="C67" s="15"/>
      <c r="D67" s="5"/>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14"/>
      <c r="B68" s="5"/>
      <c r="C68" s="15"/>
      <c r="D68" s="5"/>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14"/>
      <c r="B69" s="5"/>
      <c r="C69" s="15"/>
      <c r="D69" s="5"/>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14"/>
      <c r="B70" s="5"/>
      <c r="C70" s="15"/>
      <c r="D70" s="5"/>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14"/>
      <c r="B71" s="5"/>
      <c r="C71" s="15"/>
      <c r="D71" s="5"/>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14"/>
      <c r="B72" s="5"/>
      <c r="C72" s="15"/>
      <c r="D72" s="5"/>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14"/>
      <c r="B73" s="5"/>
      <c r="C73" s="15"/>
      <c r="D73" s="5"/>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14"/>
      <c r="B74" s="5"/>
      <c r="C74" s="15"/>
      <c r="D74" s="5"/>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14"/>
      <c r="B75" s="5"/>
      <c r="C75" s="15"/>
      <c r="D75" s="5"/>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14"/>
      <c r="B76" s="5"/>
      <c r="C76" s="15"/>
      <c r="D76" s="5"/>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14"/>
      <c r="B77" s="5"/>
      <c r="C77" s="15"/>
      <c r="D77" s="5"/>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14"/>
      <c r="B78" s="5"/>
      <c r="C78" s="15"/>
      <c r="D78" s="5"/>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14"/>
      <c r="B79" s="5"/>
      <c r="C79" s="15"/>
      <c r="D79" s="5"/>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14"/>
      <c r="B80" s="5"/>
      <c r="C80" s="15"/>
      <c r="D80" s="5"/>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14"/>
      <c r="B81" s="5"/>
      <c r="C81" s="15"/>
      <c r="D81" s="5"/>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14"/>
      <c r="B82" s="5"/>
      <c r="C82" s="15"/>
      <c r="D82" s="5"/>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14"/>
      <c r="B83" s="5"/>
      <c r="C83" s="15"/>
      <c r="D83" s="5"/>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14"/>
      <c r="B84" s="5"/>
      <c r="C84" s="15"/>
      <c r="D84" s="5"/>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14"/>
      <c r="B85" s="5"/>
      <c r="C85" s="15"/>
      <c r="D85" s="5"/>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14"/>
      <c r="B86" s="5"/>
      <c r="C86" s="15"/>
      <c r="D86" s="5"/>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14"/>
      <c r="B87" s="5"/>
      <c r="C87" s="15"/>
      <c r="D87" s="5"/>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14"/>
      <c r="B88" s="5"/>
      <c r="C88" s="15"/>
      <c r="D88" s="5"/>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14"/>
      <c r="B89" s="5"/>
      <c r="C89" s="15"/>
      <c r="D89" s="5"/>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14"/>
      <c r="B90" s="5"/>
      <c r="C90" s="15"/>
      <c r="D90" s="5"/>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14"/>
      <c r="B91" s="5"/>
      <c r="C91" s="15"/>
      <c r="D91" s="5"/>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14"/>
      <c r="B92" s="5"/>
      <c r="C92" s="15"/>
      <c r="D92" s="5"/>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14"/>
      <c r="B93" s="5"/>
      <c r="C93" s="15"/>
      <c r="D93" s="5"/>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14"/>
      <c r="B94" s="5"/>
      <c r="C94" s="15"/>
      <c r="D94" s="5"/>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14"/>
      <c r="B95" s="5"/>
      <c r="C95" s="15"/>
      <c r="D95" s="5"/>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14"/>
      <c r="B96" s="5"/>
      <c r="C96" s="15"/>
      <c r="D96" s="5"/>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14"/>
      <c r="B97" s="5"/>
      <c r="C97" s="15"/>
      <c r="D97" s="5"/>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14"/>
      <c r="B98" s="5"/>
      <c r="C98" s="15"/>
      <c r="D98" s="5"/>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14"/>
      <c r="B99" s="5"/>
      <c r="C99" s="15"/>
      <c r="D99" s="5"/>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14"/>
      <c r="B100" s="5"/>
      <c r="C100" s="15"/>
      <c r="D100" s="5"/>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14"/>
      <c r="B101" s="5"/>
      <c r="C101" s="15"/>
      <c r="D101" s="5"/>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14"/>
      <c r="B102" s="5"/>
      <c r="C102" s="15"/>
      <c r="D102" s="5"/>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14"/>
      <c r="B103" s="5"/>
      <c r="C103" s="15"/>
      <c r="D103" s="5"/>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14"/>
      <c r="B104" s="5"/>
      <c r="C104" s="15"/>
      <c r="D104" s="5"/>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14"/>
      <c r="B105" s="5"/>
      <c r="C105" s="15"/>
      <c r="D105" s="5"/>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14"/>
      <c r="B106" s="5"/>
      <c r="C106" s="15"/>
      <c r="D106" s="5"/>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14"/>
      <c r="B107" s="5"/>
      <c r="C107" s="15"/>
      <c r="D107" s="5"/>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14"/>
      <c r="B108" s="5"/>
      <c r="C108" s="15"/>
      <c r="D108" s="5"/>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14"/>
      <c r="B109" s="5"/>
      <c r="C109" s="15"/>
      <c r="D109" s="5"/>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14"/>
      <c r="B110" s="5"/>
      <c r="C110" s="15"/>
      <c r="D110" s="5"/>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14"/>
      <c r="B111" s="5"/>
      <c r="C111" s="15"/>
      <c r="D111" s="5"/>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14"/>
      <c r="B112" s="5"/>
      <c r="C112" s="15"/>
      <c r="D112" s="5"/>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14"/>
      <c r="B113" s="5"/>
      <c r="C113" s="15"/>
      <c r="D113" s="5"/>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14"/>
      <c r="B114" s="5"/>
      <c r="C114" s="15"/>
      <c r="D114" s="5"/>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14"/>
      <c r="B115" s="5"/>
      <c r="C115" s="15"/>
      <c r="D115" s="5"/>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14"/>
      <c r="B116" s="5"/>
      <c r="C116" s="15"/>
      <c r="D116" s="5"/>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14"/>
      <c r="B117" s="5"/>
      <c r="C117" s="15"/>
      <c r="D117" s="5"/>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14"/>
      <c r="B118" s="5"/>
      <c r="C118" s="15"/>
      <c r="D118" s="5"/>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14"/>
      <c r="B119" s="5"/>
      <c r="C119" s="15"/>
      <c r="D119" s="5"/>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14"/>
      <c r="B120" s="5"/>
      <c r="C120" s="15"/>
      <c r="D120" s="5"/>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14"/>
      <c r="B121" s="5"/>
      <c r="C121" s="15"/>
      <c r="D121" s="5"/>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14"/>
      <c r="B122" s="5"/>
      <c r="C122" s="15"/>
      <c r="D122" s="5"/>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14"/>
      <c r="B123" s="5"/>
      <c r="C123" s="15"/>
      <c r="D123" s="5"/>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14"/>
      <c r="B124" s="5"/>
      <c r="C124" s="15"/>
      <c r="D124" s="5"/>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14"/>
      <c r="B125" s="5"/>
      <c r="C125" s="15"/>
      <c r="D125" s="5"/>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14"/>
      <c r="B126" s="5"/>
      <c r="C126" s="15"/>
      <c r="D126" s="5"/>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14"/>
      <c r="B127" s="5"/>
      <c r="C127" s="15"/>
      <c r="D127" s="5"/>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14"/>
      <c r="B128" s="5"/>
      <c r="C128" s="15"/>
      <c r="D128" s="5"/>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14"/>
      <c r="B129" s="5"/>
      <c r="C129" s="15"/>
      <c r="D129" s="5"/>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14"/>
      <c r="B130" s="5"/>
      <c r="C130" s="15"/>
      <c r="D130" s="5"/>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14"/>
      <c r="B131" s="5"/>
      <c r="C131" s="15"/>
      <c r="D131" s="5"/>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14"/>
      <c r="B132" s="5"/>
      <c r="C132" s="15"/>
      <c r="D132" s="5"/>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14"/>
      <c r="B133" s="5"/>
      <c r="C133" s="15"/>
      <c r="D133" s="5"/>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14"/>
      <c r="B134" s="5"/>
      <c r="C134" s="15"/>
      <c r="D134" s="5"/>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14"/>
      <c r="B135" s="5"/>
      <c r="C135" s="15"/>
      <c r="D135" s="5"/>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14"/>
      <c r="B136" s="5"/>
      <c r="C136" s="15"/>
      <c r="D136" s="5"/>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14"/>
      <c r="B137" s="5"/>
      <c r="C137" s="15"/>
      <c r="D137" s="5"/>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14"/>
      <c r="B138" s="5"/>
      <c r="C138" s="15"/>
      <c r="D138" s="5"/>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14"/>
      <c r="B139" s="5"/>
      <c r="C139" s="15"/>
      <c r="D139" s="5"/>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14"/>
      <c r="B140" s="5"/>
      <c r="C140" s="15"/>
      <c r="D140" s="5"/>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14"/>
      <c r="B141" s="5"/>
      <c r="C141" s="15"/>
      <c r="D141" s="5"/>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14"/>
      <c r="B142" s="5"/>
      <c r="C142" s="15"/>
      <c r="D142" s="5"/>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14"/>
      <c r="B143" s="5"/>
      <c r="C143" s="15"/>
      <c r="D143" s="5"/>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14"/>
      <c r="B144" s="5"/>
      <c r="C144" s="15"/>
      <c r="D144" s="5"/>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14"/>
      <c r="B145" s="5"/>
      <c r="C145" s="15"/>
      <c r="D145" s="5"/>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14"/>
      <c r="B146" s="5"/>
      <c r="C146" s="15"/>
      <c r="D146" s="5"/>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14"/>
      <c r="B147" s="5"/>
      <c r="C147" s="15"/>
      <c r="D147" s="5"/>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14"/>
      <c r="B148" s="5"/>
      <c r="C148" s="15"/>
      <c r="D148" s="5"/>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14"/>
      <c r="B149" s="5"/>
      <c r="C149" s="15"/>
      <c r="D149" s="5"/>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14"/>
      <c r="B150" s="5"/>
      <c r="C150" s="15"/>
      <c r="D150" s="5"/>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14"/>
      <c r="B151" s="5"/>
      <c r="C151" s="15"/>
      <c r="D151" s="5"/>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14"/>
      <c r="B152" s="5"/>
      <c r="C152" s="15"/>
      <c r="D152" s="5"/>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14"/>
      <c r="B153" s="5"/>
      <c r="C153" s="15"/>
      <c r="D153" s="5"/>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14"/>
      <c r="B154" s="5"/>
      <c r="C154" s="15"/>
      <c r="D154" s="5"/>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14"/>
      <c r="B155" s="5"/>
      <c r="C155" s="15"/>
      <c r="D155" s="5"/>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14"/>
      <c r="B156" s="5"/>
      <c r="C156" s="15"/>
      <c r="D156" s="5"/>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14"/>
      <c r="B157" s="5"/>
      <c r="C157" s="15"/>
      <c r="D157" s="5"/>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14"/>
      <c r="B158" s="5"/>
      <c r="C158" s="15"/>
      <c r="D158" s="5"/>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14"/>
      <c r="B159" s="5"/>
      <c r="C159" s="15"/>
      <c r="D159" s="5"/>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14"/>
      <c r="B160" s="5"/>
      <c r="C160" s="15"/>
      <c r="D160" s="5"/>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14"/>
      <c r="B161" s="5"/>
      <c r="C161" s="15"/>
      <c r="D161" s="5"/>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14"/>
      <c r="B162" s="5"/>
      <c r="C162" s="15"/>
      <c r="D162" s="5"/>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14"/>
      <c r="B163" s="5"/>
      <c r="C163" s="15"/>
      <c r="D163" s="5"/>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14"/>
      <c r="B164" s="5"/>
      <c r="C164" s="15"/>
      <c r="D164" s="5"/>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14"/>
      <c r="B165" s="5"/>
      <c r="C165" s="15"/>
      <c r="D165" s="5"/>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14"/>
      <c r="B166" s="5"/>
      <c r="C166" s="15"/>
      <c r="D166" s="5"/>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14"/>
      <c r="B167" s="5"/>
      <c r="C167" s="15"/>
      <c r="D167" s="5"/>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14"/>
      <c r="B168" s="5"/>
      <c r="C168" s="15"/>
      <c r="D168" s="5"/>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14"/>
      <c r="B169" s="5"/>
      <c r="C169" s="15"/>
      <c r="D169" s="5"/>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14"/>
      <c r="B170" s="5"/>
      <c r="C170" s="15"/>
      <c r="D170" s="5"/>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14"/>
      <c r="B171" s="5"/>
      <c r="C171" s="15"/>
      <c r="D171" s="5"/>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14"/>
      <c r="B172" s="5"/>
      <c r="C172" s="15"/>
      <c r="D172" s="5"/>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14"/>
      <c r="B173" s="5"/>
      <c r="C173" s="15"/>
      <c r="D173" s="5"/>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14"/>
      <c r="B174" s="5"/>
      <c r="C174" s="15"/>
      <c r="D174" s="5"/>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14"/>
      <c r="B175" s="5"/>
      <c r="C175" s="15"/>
      <c r="D175" s="5"/>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14"/>
      <c r="B176" s="5"/>
      <c r="C176" s="15"/>
      <c r="D176" s="5"/>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14"/>
      <c r="B177" s="5"/>
      <c r="C177" s="15"/>
      <c r="D177" s="5"/>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14"/>
      <c r="B178" s="5"/>
      <c r="C178" s="15"/>
      <c r="D178" s="5"/>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14"/>
      <c r="B179" s="5"/>
      <c r="C179" s="15"/>
      <c r="D179" s="5"/>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14"/>
      <c r="B180" s="5"/>
      <c r="C180" s="15"/>
      <c r="D180" s="5"/>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14"/>
      <c r="B181" s="5"/>
      <c r="C181" s="15"/>
      <c r="D181" s="5"/>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14"/>
      <c r="B182" s="5"/>
      <c r="C182" s="15"/>
      <c r="D182" s="5"/>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14"/>
      <c r="B183" s="5"/>
      <c r="C183" s="15"/>
      <c r="D183" s="5"/>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14"/>
      <c r="B184" s="5"/>
      <c r="C184" s="15"/>
      <c r="D184" s="5"/>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14"/>
      <c r="B185" s="5"/>
      <c r="C185" s="15"/>
      <c r="D185" s="5"/>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14"/>
      <c r="B186" s="5"/>
      <c r="C186" s="15"/>
      <c r="D186" s="5"/>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14"/>
      <c r="B187" s="5"/>
      <c r="C187" s="15"/>
      <c r="D187" s="5"/>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14"/>
      <c r="B188" s="5"/>
      <c r="C188" s="15"/>
      <c r="D188" s="5"/>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14"/>
      <c r="B189" s="5"/>
      <c r="C189" s="15"/>
      <c r="D189" s="5"/>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14"/>
      <c r="B190" s="5"/>
      <c r="C190" s="15"/>
      <c r="D190" s="5"/>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14"/>
      <c r="B191" s="5"/>
      <c r="C191" s="15"/>
      <c r="D191" s="5"/>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14"/>
      <c r="B192" s="5"/>
      <c r="C192" s="15"/>
      <c r="D192" s="5"/>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14"/>
      <c r="B193" s="5"/>
      <c r="C193" s="15"/>
      <c r="D193" s="5"/>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14"/>
      <c r="B194" s="5"/>
      <c r="C194" s="15"/>
      <c r="D194" s="5"/>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14"/>
      <c r="B195" s="5"/>
      <c r="C195" s="15"/>
      <c r="D195" s="5"/>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14"/>
      <c r="B196" s="5"/>
      <c r="C196" s="15"/>
      <c r="D196" s="5"/>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14"/>
      <c r="B197" s="5"/>
      <c r="C197" s="15"/>
      <c r="D197" s="5"/>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14"/>
      <c r="B198" s="5"/>
      <c r="C198" s="15"/>
      <c r="D198" s="5"/>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14"/>
      <c r="B199" s="5"/>
      <c r="C199" s="15"/>
      <c r="D199" s="5"/>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14"/>
      <c r="B200" s="5"/>
      <c r="C200" s="15"/>
      <c r="D200" s="5"/>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14"/>
      <c r="B201" s="5"/>
      <c r="C201" s="15"/>
      <c r="D201" s="5"/>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14"/>
      <c r="B202" s="5"/>
      <c r="C202" s="15"/>
      <c r="D202" s="5"/>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14"/>
      <c r="B203" s="5"/>
      <c r="C203" s="15"/>
      <c r="D203" s="5"/>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14"/>
      <c r="B204" s="5"/>
      <c r="C204" s="15"/>
      <c r="D204" s="5"/>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14"/>
      <c r="B205" s="5"/>
      <c r="C205" s="15"/>
      <c r="D205" s="5"/>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14"/>
      <c r="B206" s="5"/>
      <c r="C206" s="15"/>
      <c r="D206" s="5"/>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14"/>
      <c r="B207" s="5"/>
      <c r="C207" s="15"/>
      <c r="D207" s="5"/>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14"/>
      <c r="B208" s="5"/>
      <c r="C208" s="15"/>
      <c r="D208" s="5"/>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14"/>
      <c r="B209" s="5"/>
      <c r="C209" s="15"/>
      <c r="D209" s="5"/>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14"/>
      <c r="B210" s="5"/>
      <c r="C210" s="15"/>
      <c r="D210" s="5"/>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14"/>
      <c r="B211" s="5"/>
      <c r="C211" s="15"/>
      <c r="D211" s="5"/>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14"/>
      <c r="B212" s="5"/>
      <c r="C212" s="15"/>
      <c r="D212" s="5"/>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14"/>
      <c r="B213" s="5"/>
      <c r="C213" s="15"/>
      <c r="D213" s="5"/>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14"/>
      <c r="B214" s="5"/>
      <c r="C214" s="15"/>
      <c r="D214" s="5"/>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14"/>
      <c r="B215" s="5"/>
      <c r="C215" s="15"/>
      <c r="D215" s="5"/>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14"/>
      <c r="B216" s="5"/>
      <c r="C216" s="15"/>
      <c r="D216" s="5"/>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14"/>
      <c r="B217" s="5"/>
      <c r="C217" s="15"/>
      <c r="D217" s="5"/>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14"/>
      <c r="B218" s="5"/>
      <c r="C218" s="15"/>
      <c r="D218" s="5"/>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14"/>
      <c r="B219" s="5"/>
      <c r="C219" s="15"/>
      <c r="D219" s="5"/>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14"/>
      <c r="B220" s="5"/>
      <c r="C220" s="15"/>
      <c r="D220" s="5"/>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14"/>
      <c r="B221" s="5"/>
      <c r="C221" s="15"/>
      <c r="D221" s="5"/>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14"/>
      <c r="B222" s="5"/>
      <c r="C222" s="15"/>
      <c r="D222" s="5"/>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14"/>
      <c r="B223" s="5"/>
      <c r="C223" s="15"/>
      <c r="D223" s="5"/>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14"/>
      <c r="B224" s="5"/>
      <c r="C224" s="15"/>
      <c r="D224" s="5"/>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14"/>
      <c r="B225" s="5"/>
      <c r="C225" s="15"/>
      <c r="D225" s="5"/>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14"/>
      <c r="B226" s="5"/>
      <c r="C226" s="15"/>
      <c r="D226" s="5"/>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14"/>
      <c r="B227" s="5"/>
      <c r="C227" s="15"/>
      <c r="D227" s="5"/>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14"/>
      <c r="B228" s="5"/>
      <c r="C228" s="15"/>
      <c r="D228" s="5"/>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14"/>
      <c r="B229" s="5"/>
      <c r="C229" s="15"/>
      <c r="D229" s="5"/>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14"/>
      <c r="B230" s="5"/>
      <c r="C230" s="15"/>
      <c r="D230" s="5"/>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14"/>
      <c r="B231" s="5"/>
      <c r="C231" s="15"/>
      <c r="D231" s="5"/>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14"/>
      <c r="B232" s="5"/>
      <c r="C232" s="15"/>
      <c r="D232" s="5"/>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14"/>
      <c r="B233" s="5"/>
      <c r="C233" s="15"/>
      <c r="D233" s="5"/>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14"/>
      <c r="B234" s="5"/>
      <c r="C234" s="15"/>
      <c r="D234" s="5"/>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14"/>
      <c r="B235" s="5"/>
      <c r="C235" s="15"/>
      <c r="D235" s="5"/>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14"/>
      <c r="B236" s="5"/>
      <c r="C236" s="15"/>
      <c r="D236" s="5"/>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14"/>
      <c r="B237" s="5"/>
      <c r="C237" s="15"/>
      <c r="D237" s="5"/>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14"/>
      <c r="B238" s="5"/>
      <c r="C238" s="15"/>
      <c r="D238" s="5"/>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14"/>
      <c r="B239" s="5"/>
      <c r="C239" s="15"/>
      <c r="D239" s="5"/>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14"/>
      <c r="B240" s="5"/>
      <c r="C240" s="15"/>
      <c r="D240" s="5"/>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14"/>
      <c r="B241" s="5"/>
      <c r="C241" s="15"/>
      <c r="D241" s="5"/>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14"/>
      <c r="B242" s="5"/>
      <c r="C242" s="15"/>
      <c r="D242" s="5"/>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14"/>
      <c r="B243" s="5"/>
      <c r="C243" s="15"/>
      <c r="D243" s="5"/>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14"/>
      <c r="B244" s="5"/>
      <c r="C244" s="15"/>
      <c r="D244" s="5"/>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14"/>
      <c r="B245" s="5"/>
      <c r="C245" s="15"/>
      <c r="D245" s="5"/>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14"/>
      <c r="B246" s="5"/>
      <c r="C246" s="15"/>
      <c r="D246" s="5"/>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14"/>
      <c r="B247" s="5"/>
      <c r="C247" s="15"/>
      <c r="D247" s="5"/>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14"/>
      <c r="B248" s="5"/>
      <c r="C248" s="15"/>
      <c r="D248" s="5"/>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14"/>
      <c r="B249" s="5"/>
      <c r="C249" s="15"/>
      <c r="D249" s="5"/>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14"/>
      <c r="B250" s="5"/>
      <c r="C250" s="15"/>
      <c r="D250" s="5"/>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14"/>
      <c r="B251" s="5"/>
      <c r="C251" s="15"/>
      <c r="D251" s="5"/>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14"/>
      <c r="B252" s="5"/>
      <c r="C252" s="15"/>
      <c r="D252" s="5"/>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14"/>
      <c r="B253" s="5"/>
      <c r="C253" s="15"/>
      <c r="D253" s="5"/>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14"/>
      <c r="B254" s="5"/>
      <c r="C254" s="15"/>
      <c r="D254" s="5"/>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14"/>
      <c r="B255" s="5"/>
      <c r="C255" s="15"/>
      <c r="D255" s="5"/>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14"/>
      <c r="B256" s="5"/>
      <c r="C256" s="15"/>
      <c r="D256" s="5"/>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14"/>
      <c r="B257" s="5"/>
      <c r="C257" s="15"/>
      <c r="D257" s="5"/>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14"/>
      <c r="B258" s="5"/>
      <c r="C258" s="15"/>
      <c r="D258" s="5"/>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14"/>
      <c r="B259" s="5"/>
      <c r="C259" s="15"/>
      <c r="D259" s="5"/>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14"/>
      <c r="B260" s="5"/>
      <c r="C260" s="15"/>
      <c r="D260" s="5"/>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14"/>
      <c r="B261" s="5"/>
      <c r="C261" s="15"/>
      <c r="D261" s="5"/>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14"/>
      <c r="B262" s="5"/>
      <c r="C262" s="15"/>
      <c r="D262" s="5"/>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14"/>
      <c r="B263" s="5"/>
      <c r="C263" s="15"/>
      <c r="D263" s="5"/>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14"/>
      <c r="B264" s="5"/>
      <c r="C264" s="15"/>
      <c r="D264" s="5"/>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14"/>
      <c r="B265" s="5"/>
      <c r="C265" s="15"/>
      <c r="D265" s="5"/>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14"/>
      <c r="B266" s="5"/>
      <c r="C266" s="15"/>
      <c r="D266" s="5"/>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14"/>
      <c r="B267" s="5"/>
      <c r="C267" s="15"/>
      <c r="D267" s="5"/>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14"/>
      <c r="B268" s="5"/>
      <c r="C268" s="15"/>
      <c r="D268" s="5"/>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14"/>
      <c r="B269" s="5"/>
      <c r="C269" s="15"/>
      <c r="D269" s="5"/>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14"/>
      <c r="B270" s="5"/>
      <c r="C270" s="15"/>
      <c r="D270" s="5"/>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14"/>
      <c r="B271" s="5"/>
      <c r="C271" s="15"/>
      <c r="D271" s="5"/>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14"/>
      <c r="B272" s="5"/>
      <c r="C272" s="15"/>
      <c r="D272" s="5"/>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14"/>
      <c r="B273" s="5"/>
      <c r="C273" s="15"/>
      <c r="D273" s="5"/>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14"/>
      <c r="B274" s="5"/>
      <c r="C274" s="15"/>
      <c r="D274" s="5"/>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14"/>
      <c r="B275" s="5"/>
      <c r="C275" s="15"/>
      <c r="D275" s="5"/>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14"/>
      <c r="B276" s="5"/>
      <c r="C276" s="15"/>
      <c r="D276" s="5"/>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14"/>
      <c r="B277" s="5"/>
      <c r="C277" s="15"/>
      <c r="D277" s="5"/>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14"/>
      <c r="B278" s="5"/>
      <c r="C278" s="15"/>
      <c r="D278" s="5"/>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14"/>
      <c r="B279" s="5"/>
      <c r="C279" s="15"/>
      <c r="D279" s="5"/>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14"/>
      <c r="B280" s="5"/>
      <c r="C280" s="15"/>
      <c r="D280" s="5"/>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14"/>
      <c r="B281" s="5"/>
      <c r="C281" s="15"/>
      <c r="D281" s="5"/>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14"/>
      <c r="B282" s="5"/>
      <c r="C282" s="15"/>
      <c r="D282" s="5"/>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14"/>
      <c r="B283" s="5"/>
      <c r="C283" s="15"/>
      <c r="D283" s="5"/>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14"/>
      <c r="B284" s="5"/>
      <c r="C284" s="15"/>
      <c r="D284" s="5"/>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14"/>
      <c r="B285" s="5"/>
      <c r="C285" s="15"/>
      <c r="D285" s="5"/>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14"/>
      <c r="B286" s="5"/>
      <c r="C286" s="15"/>
      <c r="D286" s="5"/>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14"/>
      <c r="B287" s="5"/>
      <c r="C287" s="15"/>
      <c r="D287" s="5"/>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14"/>
      <c r="B288" s="5"/>
      <c r="C288" s="15"/>
      <c r="D288" s="5"/>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14"/>
      <c r="B289" s="5"/>
      <c r="C289" s="15"/>
      <c r="D289" s="5"/>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14"/>
      <c r="B290" s="5"/>
      <c r="C290" s="15"/>
      <c r="D290" s="5"/>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14"/>
      <c r="B291" s="5"/>
      <c r="C291" s="15"/>
      <c r="D291" s="5"/>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14"/>
      <c r="B292" s="5"/>
      <c r="C292" s="15"/>
      <c r="D292" s="5"/>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14"/>
      <c r="B293" s="5"/>
      <c r="C293" s="15"/>
      <c r="D293" s="5"/>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14"/>
      <c r="B294" s="5"/>
      <c r="C294" s="15"/>
      <c r="D294" s="5"/>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14"/>
      <c r="B295" s="5"/>
      <c r="C295" s="15"/>
      <c r="D295" s="5"/>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14"/>
      <c r="B296" s="5"/>
      <c r="C296" s="15"/>
      <c r="D296" s="5"/>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14"/>
      <c r="B297" s="5"/>
      <c r="C297" s="15"/>
      <c r="D297" s="5"/>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14"/>
      <c r="B298" s="5"/>
      <c r="C298" s="15"/>
      <c r="D298" s="5"/>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14"/>
      <c r="B299" s="5"/>
      <c r="C299" s="15"/>
      <c r="D299" s="5"/>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14"/>
      <c r="B300" s="5"/>
      <c r="C300" s="15"/>
      <c r="D300" s="5"/>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14"/>
      <c r="B301" s="5"/>
      <c r="C301" s="15"/>
      <c r="D301" s="5"/>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14"/>
      <c r="B302" s="5"/>
      <c r="C302" s="15"/>
      <c r="D302" s="5"/>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14"/>
      <c r="B303" s="5"/>
      <c r="C303" s="15"/>
      <c r="D303" s="5"/>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14"/>
      <c r="B304" s="5"/>
      <c r="C304" s="15"/>
      <c r="D304" s="5"/>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14"/>
      <c r="B305" s="5"/>
      <c r="C305" s="15"/>
      <c r="D305" s="5"/>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14"/>
      <c r="B306" s="5"/>
      <c r="C306" s="15"/>
      <c r="D306" s="5"/>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14"/>
      <c r="B307" s="5"/>
      <c r="C307" s="15"/>
      <c r="D307" s="5"/>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14"/>
      <c r="B308" s="5"/>
      <c r="C308" s="15"/>
      <c r="D308" s="5"/>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14"/>
      <c r="B309" s="5"/>
      <c r="C309" s="15"/>
      <c r="D309" s="5"/>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14"/>
      <c r="B310" s="5"/>
      <c r="C310" s="15"/>
      <c r="D310" s="5"/>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14"/>
      <c r="B311" s="5"/>
      <c r="C311" s="15"/>
      <c r="D311" s="5"/>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14"/>
      <c r="B312" s="5"/>
      <c r="C312" s="15"/>
      <c r="D312" s="5"/>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14"/>
      <c r="B313" s="5"/>
      <c r="C313" s="15"/>
      <c r="D313" s="5"/>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14"/>
      <c r="B314" s="5"/>
      <c r="C314" s="15"/>
      <c r="D314" s="5"/>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14"/>
      <c r="B315" s="5"/>
      <c r="C315" s="15"/>
      <c r="D315" s="5"/>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14"/>
      <c r="B316" s="5"/>
      <c r="C316" s="15"/>
      <c r="D316" s="5"/>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14"/>
      <c r="B317" s="5"/>
      <c r="C317" s="15"/>
      <c r="D317" s="5"/>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14"/>
      <c r="B318" s="5"/>
      <c r="C318" s="15"/>
      <c r="D318" s="5"/>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14"/>
      <c r="B319" s="5"/>
      <c r="C319" s="15"/>
      <c r="D319" s="5"/>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14"/>
      <c r="B320" s="5"/>
      <c r="C320" s="15"/>
      <c r="D320" s="5"/>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14"/>
      <c r="B321" s="5"/>
      <c r="C321" s="15"/>
      <c r="D321" s="5"/>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14"/>
      <c r="B322" s="5"/>
      <c r="C322" s="15"/>
      <c r="D322" s="5"/>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14"/>
      <c r="B323" s="5"/>
      <c r="C323" s="15"/>
      <c r="D323" s="5"/>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14"/>
      <c r="B324" s="5"/>
      <c r="C324" s="15"/>
      <c r="D324" s="5"/>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14"/>
      <c r="B325" s="5"/>
      <c r="C325" s="15"/>
      <c r="D325" s="5"/>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14"/>
      <c r="B326" s="5"/>
      <c r="C326" s="15"/>
      <c r="D326" s="5"/>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14"/>
      <c r="B327" s="5"/>
      <c r="C327" s="15"/>
      <c r="D327" s="5"/>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14"/>
      <c r="B328" s="5"/>
      <c r="C328" s="15"/>
      <c r="D328" s="5"/>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14"/>
      <c r="B329" s="5"/>
      <c r="C329" s="15"/>
      <c r="D329" s="5"/>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14"/>
      <c r="B330" s="5"/>
      <c r="C330" s="15"/>
      <c r="D330" s="5"/>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14"/>
      <c r="B331" s="5"/>
      <c r="C331" s="15"/>
      <c r="D331" s="5"/>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14"/>
      <c r="B332" s="5"/>
      <c r="C332" s="15"/>
      <c r="D332" s="5"/>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14"/>
      <c r="B333" s="5"/>
      <c r="C333" s="15"/>
      <c r="D333" s="5"/>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14"/>
      <c r="B334" s="5"/>
      <c r="C334" s="15"/>
      <c r="D334" s="5"/>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14"/>
      <c r="B335" s="5"/>
      <c r="C335" s="15"/>
      <c r="D335" s="5"/>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14"/>
      <c r="B336" s="5"/>
      <c r="C336" s="15"/>
      <c r="D336" s="5"/>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14"/>
      <c r="B337" s="5"/>
      <c r="C337" s="15"/>
      <c r="D337" s="5"/>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14"/>
      <c r="B338" s="5"/>
      <c r="C338" s="15"/>
      <c r="D338" s="5"/>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14"/>
      <c r="B339" s="5"/>
      <c r="C339" s="15"/>
      <c r="D339" s="5"/>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14"/>
      <c r="B340" s="5"/>
      <c r="C340" s="15"/>
      <c r="D340" s="5"/>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14"/>
      <c r="B341" s="5"/>
      <c r="C341" s="15"/>
      <c r="D341" s="5"/>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14"/>
      <c r="B342" s="5"/>
      <c r="C342" s="15"/>
      <c r="D342" s="5"/>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14"/>
      <c r="B343" s="5"/>
      <c r="C343" s="15"/>
      <c r="D343" s="5"/>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14"/>
      <c r="B344" s="5"/>
      <c r="C344" s="15"/>
      <c r="D344" s="5"/>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14"/>
      <c r="B345" s="5"/>
      <c r="C345" s="15"/>
      <c r="D345" s="5"/>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14"/>
      <c r="B346" s="5"/>
      <c r="C346" s="15"/>
      <c r="D346" s="5"/>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14"/>
      <c r="B347" s="5"/>
      <c r="C347" s="15"/>
      <c r="D347" s="5"/>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14"/>
      <c r="B348" s="5"/>
      <c r="C348" s="15"/>
      <c r="D348" s="5"/>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14"/>
      <c r="B349" s="5"/>
      <c r="C349" s="15"/>
      <c r="D349" s="5"/>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14"/>
      <c r="B350" s="5"/>
      <c r="C350" s="15"/>
      <c r="D350" s="5"/>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14"/>
      <c r="B351" s="5"/>
      <c r="C351" s="15"/>
      <c r="D351" s="5"/>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14"/>
      <c r="B352" s="5"/>
      <c r="C352" s="15"/>
      <c r="D352" s="5"/>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14"/>
      <c r="B353" s="5"/>
      <c r="C353" s="15"/>
      <c r="D353" s="5"/>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14"/>
      <c r="B354" s="5"/>
      <c r="C354" s="15"/>
      <c r="D354" s="5"/>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14"/>
      <c r="B355" s="5"/>
      <c r="C355" s="15"/>
      <c r="D355" s="5"/>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14"/>
      <c r="B356" s="5"/>
      <c r="C356" s="15"/>
      <c r="D356" s="5"/>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14"/>
      <c r="B357" s="5"/>
      <c r="C357" s="15"/>
      <c r="D357" s="5"/>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14"/>
      <c r="B358" s="5"/>
      <c r="C358" s="15"/>
      <c r="D358" s="5"/>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14"/>
      <c r="B359" s="5"/>
      <c r="C359" s="15"/>
      <c r="D359" s="5"/>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14"/>
      <c r="B360" s="5"/>
      <c r="C360" s="15"/>
      <c r="D360" s="5"/>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14"/>
      <c r="B361" s="5"/>
      <c r="C361" s="15"/>
      <c r="D361" s="5"/>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14"/>
      <c r="B362" s="5"/>
      <c r="C362" s="15"/>
      <c r="D362" s="5"/>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14"/>
      <c r="B363" s="5"/>
      <c r="C363" s="15"/>
      <c r="D363" s="5"/>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14"/>
      <c r="B364" s="5"/>
      <c r="C364" s="15"/>
      <c r="D364" s="5"/>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14"/>
      <c r="B365" s="5"/>
      <c r="C365" s="15"/>
      <c r="D365" s="5"/>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14"/>
      <c r="B366" s="5"/>
      <c r="C366" s="15"/>
      <c r="D366" s="5"/>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14"/>
      <c r="B367" s="5"/>
      <c r="C367" s="15"/>
      <c r="D367" s="5"/>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14"/>
      <c r="B368" s="5"/>
      <c r="C368" s="15"/>
      <c r="D368" s="5"/>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14"/>
      <c r="B369" s="5"/>
      <c r="C369" s="15"/>
      <c r="D369" s="5"/>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14"/>
      <c r="B370" s="5"/>
      <c r="C370" s="15"/>
      <c r="D370" s="5"/>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14"/>
      <c r="B371" s="5"/>
      <c r="C371" s="15"/>
      <c r="D371" s="5"/>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14"/>
      <c r="B372" s="5"/>
      <c r="C372" s="15"/>
      <c r="D372" s="5"/>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14"/>
      <c r="B373" s="5"/>
      <c r="C373" s="15"/>
      <c r="D373" s="5"/>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14"/>
      <c r="B374" s="5"/>
      <c r="C374" s="15"/>
      <c r="D374" s="5"/>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14"/>
      <c r="B375" s="5"/>
      <c r="C375" s="15"/>
      <c r="D375" s="5"/>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14"/>
      <c r="B376" s="5"/>
      <c r="C376" s="15"/>
      <c r="D376" s="5"/>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14"/>
      <c r="B377" s="5"/>
      <c r="C377" s="15"/>
      <c r="D377" s="5"/>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14"/>
      <c r="B378" s="5"/>
      <c r="C378" s="15"/>
      <c r="D378" s="5"/>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14"/>
      <c r="B379" s="5"/>
      <c r="C379" s="15"/>
      <c r="D379" s="5"/>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14"/>
      <c r="B380" s="5"/>
      <c r="C380" s="15"/>
      <c r="D380" s="5"/>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14"/>
      <c r="B381" s="5"/>
      <c r="C381" s="15"/>
      <c r="D381" s="5"/>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14"/>
      <c r="B382" s="5"/>
      <c r="C382" s="15"/>
      <c r="D382" s="5"/>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14"/>
      <c r="B383" s="5"/>
      <c r="C383" s="15"/>
      <c r="D383" s="5"/>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14"/>
      <c r="B384" s="5"/>
      <c r="C384" s="15"/>
      <c r="D384" s="5"/>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14"/>
      <c r="B385" s="5"/>
      <c r="C385" s="15"/>
      <c r="D385" s="5"/>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14"/>
      <c r="B386" s="5"/>
      <c r="C386" s="15"/>
      <c r="D386" s="5"/>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14"/>
      <c r="B387" s="5"/>
      <c r="C387" s="15"/>
      <c r="D387" s="5"/>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14"/>
      <c r="B388" s="5"/>
      <c r="C388" s="15"/>
      <c r="D388" s="5"/>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14"/>
      <c r="B389" s="5"/>
      <c r="C389" s="15"/>
      <c r="D389" s="5"/>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14"/>
      <c r="B390" s="5"/>
      <c r="C390" s="15"/>
      <c r="D390" s="5"/>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14"/>
      <c r="B391" s="5"/>
      <c r="C391" s="15"/>
      <c r="D391" s="5"/>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14"/>
      <c r="B392" s="5"/>
      <c r="C392" s="15"/>
      <c r="D392" s="5"/>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14"/>
      <c r="B393" s="5"/>
      <c r="C393" s="15"/>
      <c r="D393" s="5"/>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14"/>
      <c r="B394" s="5"/>
      <c r="C394" s="15"/>
      <c r="D394" s="5"/>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14"/>
      <c r="B395" s="5"/>
      <c r="C395" s="15"/>
      <c r="D395" s="5"/>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14"/>
      <c r="B396" s="5"/>
      <c r="C396" s="15"/>
      <c r="D396" s="5"/>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14"/>
      <c r="B397" s="5"/>
      <c r="C397" s="15"/>
      <c r="D397" s="5"/>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14"/>
      <c r="B398" s="5"/>
      <c r="C398" s="15"/>
      <c r="D398" s="5"/>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14"/>
      <c r="B399" s="5"/>
      <c r="C399" s="15"/>
      <c r="D399" s="5"/>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14"/>
      <c r="B400" s="5"/>
      <c r="C400" s="15"/>
      <c r="D400" s="5"/>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14"/>
      <c r="B401" s="5"/>
      <c r="C401" s="15"/>
      <c r="D401" s="5"/>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14"/>
      <c r="B402" s="5"/>
      <c r="C402" s="15"/>
      <c r="D402" s="5"/>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14"/>
      <c r="B403" s="5"/>
      <c r="C403" s="15"/>
      <c r="D403" s="5"/>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14"/>
      <c r="B404" s="5"/>
      <c r="C404" s="15"/>
      <c r="D404" s="5"/>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14"/>
      <c r="B405" s="5"/>
      <c r="C405" s="15"/>
      <c r="D405" s="5"/>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14"/>
      <c r="B406" s="5"/>
      <c r="C406" s="15"/>
      <c r="D406" s="5"/>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14"/>
      <c r="B407" s="5"/>
      <c r="C407" s="15"/>
      <c r="D407" s="5"/>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14"/>
      <c r="B408" s="5"/>
      <c r="C408" s="15"/>
      <c r="D408" s="5"/>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14"/>
      <c r="B409" s="5"/>
      <c r="C409" s="15"/>
      <c r="D409" s="5"/>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14"/>
      <c r="B410" s="5"/>
      <c r="C410" s="15"/>
      <c r="D410" s="5"/>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14"/>
      <c r="B411" s="5"/>
      <c r="C411" s="15"/>
      <c r="D411" s="5"/>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14"/>
      <c r="B412" s="5"/>
      <c r="C412" s="15"/>
      <c r="D412" s="5"/>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14"/>
      <c r="B413" s="5"/>
      <c r="C413" s="15"/>
      <c r="D413" s="5"/>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14"/>
      <c r="B414" s="5"/>
      <c r="C414" s="15"/>
      <c r="D414" s="5"/>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14"/>
      <c r="B415" s="5"/>
      <c r="C415" s="15"/>
      <c r="D415" s="5"/>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14"/>
      <c r="B416" s="5"/>
      <c r="C416" s="15"/>
      <c r="D416" s="5"/>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14"/>
      <c r="B417" s="5"/>
      <c r="C417" s="15"/>
      <c r="D417" s="5"/>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14"/>
      <c r="B418" s="5"/>
      <c r="C418" s="15"/>
      <c r="D418" s="5"/>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14"/>
      <c r="B419" s="5"/>
      <c r="C419" s="15"/>
      <c r="D419" s="5"/>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14"/>
      <c r="B420" s="5"/>
      <c r="C420" s="15"/>
      <c r="D420" s="5"/>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14"/>
      <c r="B421" s="5"/>
      <c r="C421" s="15"/>
      <c r="D421" s="5"/>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14"/>
      <c r="B422" s="5"/>
      <c r="C422" s="15"/>
      <c r="D422" s="5"/>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14"/>
      <c r="B423" s="5"/>
      <c r="C423" s="15"/>
      <c r="D423" s="5"/>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14"/>
      <c r="B424" s="5"/>
      <c r="C424" s="15"/>
      <c r="D424" s="5"/>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14"/>
      <c r="B425" s="5"/>
      <c r="C425" s="15"/>
      <c r="D425" s="5"/>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14"/>
      <c r="B426" s="5"/>
      <c r="C426" s="15"/>
      <c r="D426" s="5"/>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14"/>
      <c r="B427" s="5"/>
      <c r="C427" s="15"/>
      <c r="D427" s="5"/>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14"/>
      <c r="B428" s="5"/>
      <c r="C428" s="15"/>
      <c r="D428" s="5"/>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14"/>
      <c r="B429" s="5"/>
      <c r="C429" s="15"/>
      <c r="D429" s="5"/>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14"/>
      <c r="B430" s="5"/>
      <c r="C430" s="15"/>
      <c r="D430" s="5"/>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14"/>
      <c r="B431" s="5"/>
      <c r="C431" s="15"/>
      <c r="D431" s="5"/>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14"/>
      <c r="B432" s="5"/>
      <c r="C432" s="15"/>
      <c r="D432" s="5"/>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14"/>
      <c r="B433" s="5"/>
      <c r="C433" s="15"/>
      <c r="D433" s="5"/>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14"/>
      <c r="B434" s="5"/>
      <c r="C434" s="15"/>
      <c r="D434" s="5"/>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14"/>
      <c r="B435" s="5"/>
      <c r="C435" s="15"/>
      <c r="D435" s="5"/>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14"/>
      <c r="B436" s="5"/>
      <c r="C436" s="15"/>
      <c r="D436" s="5"/>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14"/>
      <c r="B437" s="5"/>
      <c r="C437" s="15"/>
      <c r="D437" s="5"/>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14"/>
      <c r="B438" s="5"/>
      <c r="C438" s="15"/>
      <c r="D438" s="5"/>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14"/>
      <c r="B439" s="5"/>
      <c r="C439" s="15"/>
      <c r="D439" s="5"/>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14"/>
      <c r="B440" s="5"/>
      <c r="C440" s="15"/>
      <c r="D440" s="5"/>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14"/>
      <c r="B441" s="5"/>
      <c r="C441" s="15"/>
      <c r="D441" s="5"/>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14"/>
      <c r="B442" s="5"/>
      <c r="C442" s="15"/>
      <c r="D442" s="5"/>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14"/>
      <c r="B443" s="5"/>
      <c r="C443" s="15"/>
      <c r="D443" s="5"/>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14"/>
      <c r="B444" s="5"/>
      <c r="C444" s="15"/>
      <c r="D444" s="5"/>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14"/>
      <c r="B445" s="5"/>
      <c r="C445" s="15"/>
      <c r="D445" s="5"/>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14"/>
      <c r="B446" s="5"/>
      <c r="C446" s="15"/>
      <c r="D446" s="5"/>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14"/>
      <c r="B447" s="5"/>
      <c r="C447" s="15"/>
      <c r="D447" s="5"/>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14"/>
      <c r="B448" s="5"/>
      <c r="C448" s="15"/>
      <c r="D448" s="5"/>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14"/>
      <c r="B449" s="5"/>
      <c r="C449" s="15"/>
      <c r="D449" s="5"/>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14"/>
      <c r="B450" s="5"/>
      <c r="C450" s="15"/>
      <c r="D450" s="5"/>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14"/>
      <c r="B451" s="5"/>
      <c r="C451" s="15"/>
      <c r="D451" s="5"/>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14"/>
      <c r="B452" s="5"/>
      <c r="C452" s="15"/>
      <c r="D452" s="5"/>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14"/>
      <c r="B453" s="5"/>
      <c r="C453" s="15"/>
      <c r="D453" s="5"/>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14"/>
      <c r="B454" s="5"/>
      <c r="C454" s="15"/>
      <c r="D454" s="5"/>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14"/>
      <c r="B455" s="5"/>
      <c r="C455" s="15"/>
      <c r="D455" s="5"/>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14"/>
      <c r="B456" s="5"/>
      <c r="C456" s="15"/>
      <c r="D456" s="5"/>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14"/>
      <c r="B457" s="5"/>
      <c r="C457" s="15"/>
      <c r="D457" s="5"/>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14"/>
      <c r="B458" s="5"/>
      <c r="C458" s="15"/>
      <c r="D458" s="5"/>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14"/>
      <c r="B459" s="5"/>
      <c r="C459" s="15"/>
      <c r="D459" s="5"/>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14"/>
      <c r="B460" s="5"/>
      <c r="C460" s="15"/>
      <c r="D460" s="5"/>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14"/>
      <c r="B461" s="5"/>
      <c r="C461" s="15"/>
      <c r="D461" s="5"/>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14"/>
      <c r="B462" s="5"/>
      <c r="C462" s="15"/>
      <c r="D462" s="5"/>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14"/>
      <c r="B463" s="5"/>
      <c r="C463" s="15"/>
      <c r="D463" s="5"/>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14"/>
      <c r="B464" s="5"/>
      <c r="C464" s="15"/>
      <c r="D464" s="5"/>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14"/>
      <c r="B465" s="5"/>
      <c r="C465" s="15"/>
      <c r="D465" s="5"/>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14"/>
      <c r="B466" s="5"/>
      <c r="C466" s="15"/>
      <c r="D466" s="5"/>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14"/>
      <c r="B467" s="5"/>
      <c r="C467" s="15"/>
      <c r="D467" s="5"/>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14"/>
      <c r="B468" s="5"/>
      <c r="C468" s="15"/>
      <c r="D468" s="5"/>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14"/>
      <c r="B469" s="5"/>
      <c r="C469" s="15"/>
      <c r="D469" s="5"/>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14"/>
      <c r="B470" s="5"/>
      <c r="C470" s="15"/>
      <c r="D470" s="5"/>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14"/>
      <c r="B471" s="5"/>
      <c r="C471" s="15"/>
      <c r="D471" s="5"/>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14"/>
      <c r="B472" s="5"/>
      <c r="C472" s="15"/>
      <c r="D472" s="5"/>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14"/>
      <c r="B473" s="5"/>
      <c r="C473" s="15"/>
      <c r="D473" s="5"/>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14"/>
      <c r="B474" s="5"/>
      <c r="C474" s="15"/>
      <c r="D474" s="5"/>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14"/>
      <c r="B475" s="5"/>
      <c r="C475" s="15"/>
      <c r="D475" s="5"/>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14"/>
      <c r="B476" s="5"/>
      <c r="C476" s="15"/>
      <c r="D476" s="5"/>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14"/>
      <c r="B477" s="5"/>
      <c r="C477" s="15"/>
      <c r="D477" s="5"/>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14"/>
      <c r="B478" s="5"/>
      <c r="C478" s="15"/>
      <c r="D478" s="5"/>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14"/>
      <c r="B479" s="5"/>
      <c r="C479" s="15"/>
      <c r="D479" s="5"/>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14"/>
      <c r="B480" s="5"/>
      <c r="C480" s="15"/>
      <c r="D480" s="5"/>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14"/>
      <c r="B481" s="5"/>
      <c r="C481" s="15"/>
      <c r="D481" s="5"/>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14"/>
      <c r="B482" s="5"/>
      <c r="C482" s="15"/>
      <c r="D482" s="5"/>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14"/>
      <c r="B483" s="5"/>
      <c r="C483" s="15"/>
      <c r="D483" s="5"/>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14"/>
      <c r="B484" s="5"/>
      <c r="C484" s="15"/>
      <c r="D484" s="5"/>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14"/>
      <c r="B485" s="5"/>
      <c r="C485" s="15"/>
      <c r="D485" s="5"/>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14"/>
      <c r="B486" s="5"/>
      <c r="C486" s="15"/>
      <c r="D486" s="5"/>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14"/>
      <c r="B487" s="5"/>
      <c r="C487" s="15"/>
      <c r="D487" s="5"/>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14"/>
      <c r="B488" s="5"/>
      <c r="C488" s="15"/>
      <c r="D488" s="5"/>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14"/>
      <c r="B489" s="5"/>
      <c r="C489" s="15"/>
      <c r="D489" s="5"/>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14"/>
      <c r="B490" s="5"/>
      <c r="C490" s="15"/>
      <c r="D490" s="5"/>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14"/>
      <c r="B491" s="5"/>
      <c r="C491" s="15"/>
      <c r="D491" s="5"/>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14"/>
      <c r="B492" s="5"/>
      <c r="C492" s="15"/>
      <c r="D492" s="5"/>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14"/>
      <c r="B493" s="5"/>
      <c r="C493" s="15"/>
      <c r="D493" s="5"/>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14"/>
      <c r="B494" s="5"/>
      <c r="C494" s="15"/>
      <c r="D494" s="5"/>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14"/>
      <c r="B495" s="5"/>
      <c r="C495" s="15"/>
      <c r="D495" s="5"/>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14"/>
      <c r="B496" s="5"/>
      <c r="C496" s="15"/>
      <c r="D496" s="5"/>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14"/>
      <c r="B497" s="5"/>
      <c r="C497" s="15"/>
      <c r="D497" s="5"/>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14"/>
      <c r="B498" s="5"/>
      <c r="C498" s="15"/>
      <c r="D498" s="5"/>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14"/>
      <c r="B499" s="5"/>
      <c r="C499" s="15"/>
      <c r="D499" s="5"/>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14"/>
      <c r="B500" s="5"/>
      <c r="C500" s="15"/>
      <c r="D500" s="5"/>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14"/>
      <c r="B501" s="5"/>
      <c r="C501" s="15"/>
      <c r="D501" s="5"/>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14"/>
      <c r="B502" s="5"/>
      <c r="C502" s="15"/>
      <c r="D502" s="5"/>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14"/>
      <c r="B503" s="5"/>
      <c r="C503" s="15"/>
      <c r="D503" s="5"/>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14"/>
      <c r="B504" s="5"/>
      <c r="C504" s="15"/>
      <c r="D504" s="5"/>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14"/>
      <c r="B505" s="5"/>
      <c r="C505" s="15"/>
      <c r="D505" s="5"/>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14"/>
      <c r="B506" s="5"/>
      <c r="C506" s="15"/>
      <c r="D506" s="5"/>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14"/>
      <c r="B507" s="5"/>
      <c r="C507" s="15"/>
      <c r="D507" s="5"/>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14"/>
      <c r="B508" s="5"/>
      <c r="C508" s="15"/>
      <c r="D508" s="5"/>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14"/>
      <c r="B509" s="5"/>
      <c r="C509" s="15"/>
      <c r="D509" s="5"/>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14"/>
      <c r="B510" s="5"/>
      <c r="C510" s="15"/>
      <c r="D510" s="5"/>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14"/>
      <c r="B511" s="5"/>
      <c r="C511" s="15"/>
      <c r="D511" s="5"/>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14"/>
      <c r="B512" s="5"/>
      <c r="C512" s="15"/>
      <c r="D512" s="5"/>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14"/>
      <c r="B513" s="5"/>
      <c r="C513" s="15"/>
      <c r="D513" s="5"/>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14"/>
      <c r="B514" s="5"/>
      <c r="C514" s="15"/>
      <c r="D514" s="5"/>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14"/>
      <c r="B515" s="5"/>
      <c r="C515" s="15"/>
      <c r="D515" s="5"/>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14"/>
      <c r="B516" s="5"/>
      <c r="C516" s="15"/>
      <c r="D516" s="5"/>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14"/>
      <c r="B517" s="5"/>
      <c r="C517" s="15"/>
      <c r="D517" s="5"/>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14"/>
      <c r="B518" s="5"/>
      <c r="C518" s="15"/>
      <c r="D518" s="5"/>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14"/>
      <c r="B519" s="5"/>
      <c r="C519" s="15"/>
      <c r="D519" s="5"/>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14"/>
      <c r="B520" s="5"/>
      <c r="C520" s="15"/>
      <c r="D520" s="5"/>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14"/>
      <c r="B521" s="5"/>
      <c r="C521" s="15"/>
      <c r="D521" s="5"/>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14"/>
      <c r="B522" s="5"/>
      <c r="C522" s="15"/>
      <c r="D522" s="5"/>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14"/>
      <c r="B523" s="5"/>
      <c r="C523" s="15"/>
      <c r="D523" s="5"/>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14"/>
      <c r="B524" s="5"/>
      <c r="C524" s="15"/>
      <c r="D524" s="5"/>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14"/>
      <c r="B525" s="5"/>
      <c r="C525" s="15"/>
      <c r="D525" s="5"/>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14"/>
      <c r="B526" s="5"/>
      <c r="C526" s="15"/>
      <c r="D526" s="5"/>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14"/>
      <c r="B527" s="5"/>
      <c r="C527" s="15"/>
      <c r="D527" s="5"/>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14"/>
      <c r="B528" s="5"/>
      <c r="C528" s="15"/>
      <c r="D528" s="5"/>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14"/>
      <c r="B529" s="5"/>
      <c r="C529" s="15"/>
      <c r="D529" s="5"/>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14"/>
      <c r="B530" s="5"/>
      <c r="C530" s="15"/>
      <c r="D530" s="5"/>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14"/>
      <c r="B531" s="5"/>
      <c r="C531" s="15"/>
      <c r="D531" s="5"/>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14"/>
      <c r="B532" s="5"/>
      <c r="C532" s="15"/>
      <c r="D532" s="5"/>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14"/>
      <c r="B533" s="5"/>
      <c r="C533" s="15"/>
      <c r="D533" s="5"/>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14"/>
      <c r="B534" s="5"/>
      <c r="C534" s="15"/>
      <c r="D534" s="5"/>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14"/>
      <c r="B535" s="5"/>
      <c r="C535" s="15"/>
      <c r="D535" s="5"/>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14"/>
      <c r="B536" s="5"/>
      <c r="C536" s="15"/>
      <c r="D536" s="5"/>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14"/>
      <c r="B537" s="5"/>
      <c r="C537" s="15"/>
      <c r="D537" s="5"/>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14"/>
      <c r="B538" s="5"/>
      <c r="C538" s="15"/>
      <c r="D538" s="5"/>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14"/>
      <c r="B539" s="5"/>
      <c r="C539" s="15"/>
      <c r="D539" s="5"/>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14"/>
      <c r="B540" s="5"/>
      <c r="C540" s="15"/>
      <c r="D540" s="5"/>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14"/>
      <c r="B541" s="5"/>
      <c r="C541" s="15"/>
      <c r="D541" s="5"/>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14"/>
      <c r="B542" s="5"/>
      <c r="C542" s="15"/>
      <c r="D542" s="5"/>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14"/>
      <c r="B543" s="5"/>
      <c r="C543" s="15"/>
      <c r="D543" s="5"/>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14"/>
      <c r="B544" s="5"/>
      <c r="C544" s="15"/>
      <c r="D544" s="5"/>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14"/>
      <c r="B545" s="5"/>
      <c r="C545" s="15"/>
      <c r="D545" s="5"/>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14"/>
      <c r="B546" s="5"/>
      <c r="C546" s="15"/>
      <c r="D546" s="5"/>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14"/>
      <c r="B547" s="5"/>
      <c r="C547" s="15"/>
      <c r="D547" s="5"/>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14"/>
      <c r="B548" s="5"/>
      <c r="C548" s="15"/>
      <c r="D548" s="5"/>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14"/>
      <c r="B549" s="5"/>
      <c r="C549" s="15"/>
      <c r="D549" s="5"/>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14"/>
      <c r="B550" s="5"/>
      <c r="C550" s="15"/>
      <c r="D550" s="5"/>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14"/>
      <c r="B551" s="5"/>
      <c r="C551" s="15"/>
      <c r="D551" s="5"/>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14"/>
      <c r="B552" s="5"/>
      <c r="C552" s="15"/>
      <c r="D552" s="5"/>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14"/>
      <c r="B553" s="5"/>
      <c r="C553" s="15"/>
      <c r="D553" s="5"/>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14"/>
      <c r="B554" s="5"/>
      <c r="C554" s="15"/>
      <c r="D554" s="5"/>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14"/>
      <c r="B555" s="5"/>
      <c r="C555" s="15"/>
      <c r="D555" s="5"/>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14"/>
      <c r="B556" s="5"/>
      <c r="C556" s="15"/>
      <c r="D556" s="5"/>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14"/>
      <c r="B557" s="5"/>
      <c r="C557" s="15"/>
      <c r="D557" s="5"/>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14"/>
      <c r="B558" s="5"/>
      <c r="C558" s="15"/>
      <c r="D558" s="5"/>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14"/>
      <c r="B559" s="5"/>
      <c r="C559" s="15"/>
      <c r="D559" s="5"/>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14"/>
      <c r="B560" s="5"/>
      <c r="C560" s="15"/>
      <c r="D560" s="5"/>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14"/>
      <c r="B561" s="5"/>
      <c r="C561" s="15"/>
      <c r="D561" s="5"/>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14"/>
      <c r="B562" s="5"/>
      <c r="C562" s="15"/>
      <c r="D562" s="5"/>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14"/>
      <c r="B563" s="5"/>
      <c r="C563" s="15"/>
      <c r="D563" s="5"/>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14"/>
      <c r="B564" s="5"/>
      <c r="C564" s="15"/>
      <c r="D564" s="5"/>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14"/>
      <c r="B565" s="5"/>
      <c r="C565" s="15"/>
      <c r="D565" s="5"/>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14"/>
      <c r="B566" s="5"/>
      <c r="C566" s="15"/>
      <c r="D566" s="5"/>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14"/>
      <c r="B567" s="5"/>
      <c r="C567" s="15"/>
      <c r="D567" s="5"/>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14"/>
      <c r="B568" s="5"/>
      <c r="C568" s="15"/>
      <c r="D568" s="5"/>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14"/>
      <c r="B569" s="5"/>
      <c r="C569" s="15"/>
      <c r="D569" s="5"/>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14"/>
      <c r="B570" s="5"/>
      <c r="C570" s="15"/>
      <c r="D570" s="5"/>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14"/>
      <c r="B571" s="5"/>
      <c r="C571" s="15"/>
      <c r="D571" s="5"/>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14"/>
      <c r="B572" s="5"/>
      <c r="C572" s="15"/>
      <c r="D572" s="5"/>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14"/>
      <c r="B573" s="5"/>
      <c r="C573" s="15"/>
      <c r="D573" s="5"/>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14"/>
      <c r="B574" s="5"/>
      <c r="C574" s="15"/>
      <c r="D574" s="5"/>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14"/>
      <c r="B575" s="5"/>
      <c r="C575" s="15"/>
      <c r="D575" s="5"/>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14"/>
      <c r="B576" s="5"/>
      <c r="C576" s="15"/>
      <c r="D576" s="5"/>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14"/>
      <c r="B577" s="5"/>
      <c r="C577" s="15"/>
      <c r="D577" s="5"/>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14"/>
      <c r="B578" s="5"/>
      <c r="C578" s="15"/>
      <c r="D578" s="5"/>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14"/>
      <c r="B579" s="5"/>
      <c r="C579" s="15"/>
      <c r="D579" s="5"/>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14"/>
      <c r="B580" s="5"/>
      <c r="C580" s="15"/>
      <c r="D580" s="5"/>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14"/>
      <c r="B581" s="5"/>
      <c r="C581" s="15"/>
      <c r="D581" s="5"/>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14"/>
      <c r="B582" s="5"/>
      <c r="C582" s="15"/>
      <c r="D582" s="5"/>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14"/>
      <c r="B583" s="5"/>
      <c r="C583" s="15"/>
      <c r="D583" s="5"/>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14"/>
      <c r="B584" s="5"/>
      <c r="C584" s="15"/>
      <c r="D584" s="5"/>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14"/>
      <c r="B585" s="5"/>
      <c r="C585" s="15"/>
      <c r="D585" s="5"/>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14"/>
      <c r="B586" s="5"/>
      <c r="C586" s="15"/>
      <c r="D586" s="5"/>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14"/>
      <c r="B587" s="5"/>
      <c r="C587" s="15"/>
      <c r="D587" s="5"/>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14"/>
      <c r="B588" s="5"/>
      <c r="C588" s="15"/>
      <c r="D588" s="5"/>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14"/>
      <c r="B589" s="5"/>
      <c r="C589" s="15"/>
      <c r="D589" s="5"/>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14"/>
      <c r="B590" s="5"/>
      <c r="C590" s="15"/>
      <c r="D590" s="5"/>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14"/>
      <c r="B591" s="5"/>
      <c r="C591" s="15"/>
      <c r="D591" s="5"/>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14"/>
      <c r="B592" s="5"/>
      <c r="C592" s="15"/>
      <c r="D592" s="5"/>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14"/>
      <c r="B593" s="5"/>
      <c r="C593" s="15"/>
      <c r="D593" s="5"/>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14"/>
      <c r="B594" s="5"/>
      <c r="C594" s="15"/>
      <c r="D594" s="5"/>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14"/>
      <c r="B595" s="5"/>
      <c r="C595" s="15"/>
      <c r="D595" s="5"/>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14"/>
      <c r="B596" s="5"/>
      <c r="C596" s="15"/>
      <c r="D596" s="5"/>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14"/>
      <c r="B597" s="5"/>
      <c r="C597" s="15"/>
      <c r="D597" s="5"/>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14"/>
      <c r="B598" s="5"/>
      <c r="C598" s="15"/>
      <c r="D598" s="5"/>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14"/>
      <c r="B599" s="5"/>
      <c r="C599" s="15"/>
      <c r="D599" s="5"/>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14"/>
      <c r="B600" s="5"/>
      <c r="C600" s="15"/>
      <c r="D600" s="5"/>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14"/>
      <c r="B601" s="5"/>
      <c r="C601" s="15"/>
      <c r="D601" s="5"/>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14"/>
      <c r="B602" s="5"/>
      <c r="C602" s="15"/>
      <c r="D602" s="5"/>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14"/>
      <c r="B603" s="5"/>
      <c r="C603" s="15"/>
      <c r="D603" s="5"/>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14"/>
      <c r="B604" s="5"/>
      <c r="C604" s="15"/>
      <c r="D604" s="5"/>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14"/>
      <c r="B605" s="5"/>
      <c r="C605" s="15"/>
      <c r="D605" s="5"/>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14"/>
      <c r="B606" s="5"/>
      <c r="C606" s="15"/>
      <c r="D606" s="5"/>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14"/>
      <c r="B607" s="5"/>
      <c r="C607" s="15"/>
      <c r="D607" s="5"/>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14"/>
      <c r="B608" s="5"/>
      <c r="C608" s="15"/>
      <c r="D608" s="5"/>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14"/>
      <c r="B609" s="5"/>
      <c r="C609" s="15"/>
      <c r="D609" s="5"/>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14"/>
      <c r="B610" s="5"/>
      <c r="C610" s="15"/>
      <c r="D610" s="5"/>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14"/>
      <c r="B611" s="5"/>
      <c r="C611" s="15"/>
      <c r="D611" s="5"/>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14"/>
      <c r="B612" s="5"/>
      <c r="C612" s="15"/>
      <c r="D612" s="5"/>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14"/>
      <c r="B613" s="5"/>
      <c r="C613" s="15"/>
      <c r="D613" s="5"/>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14"/>
      <c r="B614" s="5"/>
      <c r="C614" s="15"/>
      <c r="D614" s="5"/>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14"/>
      <c r="B615" s="5"/>
      <c r="C615" s="15"/>
      <c r="D615" s="5"/>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14"/>
      <c r="B616" s="5"/>
      <c r="C616" s="15"/>
      <c r="D616" s="5"/>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14"/>
      <c r="B617" s="5"/>
      <c r="C617" s="15"/>
      <c r="D617" s="5"/>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14"/>
      <c r="B618" s="5"/>
      <c r="C618" s="15"/>
      <c r="D618" s="5"/>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14"/>
      <c r="B619" s="5"/>
      <c r="C619" s="15"/>
      <c r="D619" s="5"/>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14"/>
      <c r="B620" s="5"/>
      <c r="C620" s="15"/>
      <c r="D620" s="5"/>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14"/>
      <c r="B621" s="5"/>
      <c r="C621" s="15"/>
      <c r="D621" s="5"/>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14"/>
      <c r="B622" s="5"/>
      <c r="C622" s="15"/>
      <c r="D622" s="5"/>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14"/>
      <c r="B623" s="5"/>
      <c r="C623" s="15"/>
      <c r="D623" s="5"/>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14"/>
      <c r="B624" s="5"/>
      <c r="C624" s="15"/>
      <c r="D624" s="5"/>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14"/>
      <c r="B625" s="5"/>
      <c r="C625" s="15"/>
      <c r="D625" s="5"/>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14"/>
      <c r="B626" s="5"/>
      <c r="C626" s="15"/>
      <c r="D626" s="5"/>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14"/>
      <c r="B627" s="5"/>
      <c r="C627" s="15"/>
      <c r="D627" s="5"/>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14"/>
      <c r="B628" s="5"/>
      <c r="C628" s="15"/>
      <c r="D628" s="5"/>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14"/>
      <c r="B629" s="5"/>
      <c r="C629" s="15"/>
      <c r="D629" s="5"/>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14"/>
      <c r="B630" s="5"/>
      <c r="C630" s="15"/>
      <c r="D630" s="5"/>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14"/>
      <c r="B631" s="5"/>
      <c r="C631" s="15"/>
      <c r="D631" s="5"/>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14"/>
      <c r="B632" s="5"/>
      <c r="C632" s="15"/>
      <c r="D632" s="5"/>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14"/>
      <c r="B633" s="5"/>
      <c r="C633" s="15"/>
      <c r="D633" s="5"/>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14"/>
      <c r="B634" s="5"/>
      <c r="C634" s="15"/>
      <c r="D634" s="5"/>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14"/>
      <c r="B635" s="5"/>
      <c r="C635" s="15"/>
      <c r="D635" s="5"/>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14"/>
      <c r="B636" s="5"/>
      <c r="C636" s="15"/>
      <c r="D636" s="5"/>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14"/>
      <c r="B637" s="5"/>
      <c r="C637" s="15"/>
      <c r="D637" s="5"/>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14"/>
      <c r="B638" s="5"/>
      <c r="C638" s="15"/>
      <c r="D638" s="5"/>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14"/>
      <c r="B639" s="5"/>
      <c r="C639" s="15"/>
      <c r="D639" s="5"/>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14"/>
      <c r="B640" s="5"/>
      <c r="C640" s="15"/>
      <c r="D640" s="5"/>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14"/>
      <c r="B641" s="5"/>
      <c r="C641" s="15"/>
      <c r="D641" s="5"/>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14"/>
      <c r="B642" s="5"/>
      <c r="C642" s="15"/>
      <c r="D642" s="5"/>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14"/>
      <c r="B643" s="5"/>
      <c r="C643" s="15"/>
      <c r="D643" s="5"/>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14"/>
      <c r="B644" s="5"/>
      <c r="C644" s="15"/>
      <c r="D644" s="5"/>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14"/>
      <c r="B645" s="5"/>
      <c r="C645" s="15"/>
      <c r="D645" s="5"/>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14"/>
      <c r="B646" s="5"/>
      <c r="C646" s="15"/>
      <c r="D646" s="5"/>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14"/>
      <c r="B647" s="5"/>
      <c r="C647" s="15"/>
      <c r="D647" s="5"/>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14"/>
      <c r="B648" s="5"/>
      <c r="C648" s="15"/>
      <c r="D648" s="5"/>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14"/>
      <c r="B649" s="5"/>
      <c r="C649" s="15"/>
      <c r="D649" s="5"/>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14"/>
      <c r="B650" s="5"/>
      <c r="C650" s="15"/>
      <c r="D650" s="5"/>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14"/>
      <c r="B651" s="5"/>
      <c r="C651" s="15"/>
      <c r="D651" s="5"/>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14"/>
      <c r="B652" s="5"/>
      <c r="C652" s="15"/>
      <c r="D652" s="5"/>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14"/>
      <c r="B653" s="5"/>
      <c r="C653" s="15"/>
      <c r="D653" s="5"/>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14"/>
      <c r="B654" s="5"/>
      <c r="C654" s="15"/>
      <c r="D654" s="5"/>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14"/>
      <c r="B655" s="5"/>
      <c r="C655" s="15"/>
      <c r="D655" s="5"/>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14"/>
      <c r="B656" s="5"/>
      <c r="C656" s="15"/>
      <c r="D656" s="5"/>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14"/>
      <c r="B657" s="5"/>
      <c r="C657" s="15"/>
      <c r="D657" s="5"/>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14"/>
      <c r="B658" s="5"/>
      <c r="C658" s="15"/>
      <c r="D658" s="5"/>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14"/>
      <c r="B659" s="5"/>
      <c r="C659" s="15"/>
      <c r="D659" s="5"/>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14"/>
      <c r="B660" s="5"/>
      <c r="C660" s="15"/>
      <c r="D660" s="5"/>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14"/>
      <c r="B661" s="5"/>
      <c r="C661" s="15"/>
      <c r="D661" s="5"/>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14"/>
      <c r="B662" s="5"/>
      <c r="C662" s="15"/>
      <c r="D662" s="5"/>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14"/>
      <c r="B663" s="5"/>
      <c r="C663" s="15"/>
      <c r="D663" s="5"/>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14"/>
      <c r="B664" s="5"/>
      <c r="C664" s="15"/>
      <c r="D664" s="5"/>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14"/>
      <c r="B665" s="5"/>
      <c r="C665" s="15"/>
      <c r="D665" s="5"/>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14"/>
      <c r="B666" s="5"/>
      <c r="C666" s="15"/>
      <c r="D666" s="5"/>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14"/>
      <c r="B667" s="5"/>
      <c r="C667" s="15"/>
      <c r="D667" s="5"/>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14"/>
      <c r="B668" s="5"/>
      <c r="C668" s="15"/>
      <c r="D668" s="5"/>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14"/>
      <c r="B669" s="5"/>
      <c r="C669" s="15"/>
      <c r="D669" s="5"/>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14"/>
      <c r="B670" s="5"/>
      <c r="C670" s="15"/>
      <c r="D670" s="5"/>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14"/>
      <c r="B671" s="5"/>
      <c r="C671" s="15"/>
      <c r="D671" s="5"/>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14"/>
      <c r="B672" s="5"/>
      <c r="C672" s="15"/>
      <c r="D672" s="5"/>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14"/>
      <c r="B673" s="5"/>
      <c r="C673" s="15"/>
      <c r="D673" s="5"/>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14"/>
      <c r="B674" s="5"/>
      <c r="C674" s="15"/>
      <c r="D674" s="5"/>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14"/>
      <c r="B675" s="5"/>
      <c r="C675" s="15"/>
      <c r="D675" s="5"/>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14"/>
      <c r="B676" s="5"/>
      <c r="C676" s="15"/>
      <c r="D676" s="5"/>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14"/>
      <c r="B677" s="5"/>
      <c r="C677" s="15"/>
      <c r="D677" s="5"/>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14"/>
      <c r="B678" s="5"/>
      <c r="C678" s="15"/>
      <c r="D678" s="5"/>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14"/>
      <c r="B679" s="5"/>
      <c r="C679" s="15"/>
      <c r="D679" s="5"/>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14"/>
      <c r="B680" s="5"/>
      <c r="C680" s="15"/>
      <c r="D680" s="5"/>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14"/>
      <c r="B681" s="5"/>
      <c r="C681" s="15"/>
      <c r="D681" s="5"/>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14"/>
      <c r="B682" s="5"/>
      <c r="C682" s="15"/>
      <c r="D682" s="5"/>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14"/>
      <c r="B683" s="5"/>
      <c r="C683" s="15"/>
      <c r="D683" s="5"/>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14"/>
      <c r="B684" s="5"/>
      <c r="C684" s="15"/>
      <c r="D684" s="5"/>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14"/>
      <c r="B685" s="5"/>
      <c r="C685" s="15"/>
      <c r="D685" s="5"/>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14"/>
      <c r="B686" s="5"/>
      <c r="C686" s="15"/>
      <c r="D686" s="5"/>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14"/>
      <c r="B687" s="5"/>
      <c r="C687" s="15"/>
      <c r="D687" s="5"/>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14"/>
      <c r="B688" s="5"/>
      <c r="C688" s="15"/>
      <c r="D688" s="5"/>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14"/>
      <c r="B689" s="5"/>
      <c r="C689" s="15"/>
      <c r="D689" s="5"/>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14"/>
      <c r="B690" s="5"/>
      <c r="C690" s="15"/>
      <c r="D690" s="5"/>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14"/>
      <c r="B691" s="5"/>
      <c r="C691" s="15"/>
      <c r="D691" s="5"/>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14"/>
      <c r="B692" s="5"/>
      <c r="C692" s="15"/>
      <c r="D692" s="5"/>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14"/>
      <c r="B693" s="5"/>
      <c r="C693" s="15"/>
      <c r="D693" s="5"/>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14"/>
      <c r="B694" s="5"/>
      <c r="C694" s="15"/>
      <c r="D694" s="5"/>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14"/>
      <c r="B695" s="5"/>
      <c r="C695" s="15"/>
      <c r="D695" s="5"/>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14"/>
      <c r="B696" s="5"/>
      <c r="C696" s="15"/>
      <c r="D696" s="5"/>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14"/>
      <c r="B697" s="5"/>
      <c r="C697" s="15"/>
      <c r="D697" s="5"/>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14"/>
      <c r="B698" s="5"/>
      <c r="C698" s="15"/>
      <c r="D698" s="5"/>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14"/>
      <c r="B699" s="5"/>
      <c r="C699" s="15"/>
      <c r="D699" s="5"/>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14"/>
      <c r="B700" s="5"/>
      <c r="C700" s="15"/>
      <c r="D700" s="5"/>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14"/>
      <c r="B701" s="5"/>
      <c r="C701" s="15"/>
      <c r="D701" s="5"/>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14"/>
      <c r="B702" s="5"/>
      <c r="C702" s="15"/>
      <c r="D702" s="5"/>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14"/>
      <c r="B703" s="5"/>
      <c r="C703" s="15"/>
      <c r="D703" s="5"/>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14"/>
      <c r="B704" s="5"/>
      <c r="C704" s="15"/>
      <c r="D704" s="5"/>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14"/>
      <c r="B705" s="5"/>
      <c r="C705" s="15"/>
      <c r="D705" s="5"/>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14"/>
      <c r="B706" s="5"/>
      <c r="C706" s="15"/>
      <c r="D706" s="5"/>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14"/>
      <c r="B707" s="5"/>
      <c r="C707" s="15"/>
      <c r="D707" s="5"/>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14"/>
      <c r="B708" s="5"/>
      <c r="C708" s="15"/>
      <c r="D708" s="5"/>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14"/>
      <c r="B709" s="5"/>
      <c r="C709" s="15"/>
      <c r="D709" s="5"/>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14"/>
      <c r="B710" s="5"/>
      <c r="C710" s="15"/>
      <c r="D710" s="5"/>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14"/>
      <c r="B711" s="5"/>
      <c r="C711" s="15"/>
      <c r="D711" s="5"/>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14"/>
      <c r="B712" s="5"/>
      <c r="C712" s="15"/>
      <c r="D712" s="5"/>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14"/>
      <c r="B713" s="5"/>
      <c r="C713" s="15"/>
      <c r="D713" s="5"/>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14"/>
      <c r="B714" s="5"/>
      <c r="C714" s="15"/>
      <c r="D714" s="5"/>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14"/>
      <c r="B715" s="5"/>
      <c r="C715" s="15"/>
      <c r="D715" s="5"/>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14"/>
      <c r="B716" s="5"/>
      <c r="C716" s="15"/>
      <c r="D716" s="5"/>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14"/>
      <c r="B717" s="5"/>
      <c r="C717" s="15"/>
      <c r="D717" s="5"/>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14"/>
      <c r="B718" s="5"/>
      <c r="C718" s="15"/>
      <c r="D718" s="5"/>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14"/>
      <c r="B719" s="5"/>
      <c r="C719" s="15"/>
      <c r="D719" s="5"/>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14"/>
      <c r="B720" s="5"/>
      <c r="C720" s="15"/>
      <c r="D720" s="5"/>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14"/>
      <c r="B721" s="5"/>
      <c r="C721" s="15"/>
      <c r="D721" s="5"/>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14"/>
      <c r="B722" s="5"/>
      <c r="C722" s="15"/>
      <c r="D722" s="5"/>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14"/>
      <c r="B723" s="5"/>
      <c r="C723" s="15"/>
      <c r="D723" s="5"/>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14"/>
      <c r="B724" s="5"/>
      <c r="C724" s="15"/>
      <c r="D724" s="5"/>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14"/>
      <c r="B725" s="5"/>
      <c r="C725" s="15"/>
      <c r="D725" s="5"/>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14"/>
      <c r="B726" s="5"/>
      <c r="C726" s="15"/>
      <c r="D726" s="5"/>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14"/>
      <c r="B727" s="5"/>
      <c r="C727" s="15"/>
      <c r="D727" s="5"/>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14"/>
      <c r="B728" s="5"/>
      <c r="C728" s="15"/>
      <c r="D728" s="5"/>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14"/>
      <c r="B729" s="5"/>
      <c r="C729" s="15"/>
      <c r="D729" s="5"/>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14"/>
      <c r="B730" s="5"/>
      <c r="C730" s="15"/>
      <c r="D730" s="5"/>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14"/>
      <c r="B731" s="5"/>
      <c r="C731" s="15"/>
      <c r="D731" s="5"/>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14"/>
      <c r="B732" s="5"/>
      <c r="C732" s="15"/>
      <c r="D732" s="5"/>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14"/>
      <c r="B733" s="5"/>
      <c r="C733" s="15"/>
      <c r="D733" s="5"/>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14"/>
      <c r="B734" s="5"/>
      <c r="C734" s="15"/>
      <c r="D734" s="5"/>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14"/>
      <c r="B735" s="5"/>
      <c r="C735" s="15"/>
      <c r="D735" s="5"/>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14"/>
      <c r="B736" s="5"/>
      <c r="C736" s="15"/>
      <c r="D736" s="5"/>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14"/>
      <c r="B737" s="5"/>
      <c r="C737" s="15"/>
      <c r="D737" s="5"/>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14"/>
      <c r="B738" s="5"/>
      <c r="C738" s="15"/>
      <c r="D738" s="5"/>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14"/>
      <c r="B739" s="5"/>
      <c r="C739" s="15"/>
      <c r="D739" s="5"/>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14"/>
      <c r="B740" s="5"/>
      <c r="C740" s="15"/>
      <c r="D740" s="5"/>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14"/>
      <c r="B741" s="5"/>
      <c r="C741" s="15"/>
      <c r="D741" s="5"/>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14"/>
      <c r="B742" s="5"/>
      <c r="C742" s="15"/>
      <c r="D742" s="5"/>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14"/>
      <c r="B743" s="5"/>
      <c r="C743" s="15"/>
      <c r="D743" s="5"/>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14"/>
      <c r="B744" s="5"/>
      <c r="C744" s="15"/>
      <c r="D744" s="5"/>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14"/>
      <c r="B745" s="5"/>
      <c r="C745" s="15"/>
      <c r="D745" s="5"/>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14"/>
      <c r="B746" s="5"/>
      <c r="C746" s="15"/>
      <c r="D746" s="5"/>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14"/>
      <c r="B747" s="5"/>
      <c r="C747" s="15"/>
      <c r="D747" s="5"/>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14"/>
      <c r="B748" s="5"/>
      <c r="C748" s="15"/>
      <c r="D748" s="5"/>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14"/>
      <c r="B749" s="5"/>
      <c r="C749" s="15"/>
      <c r="D749" s="5"/>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14"/>
      <c r="B750" s="5"/>
      <c r="C750" s="15"/>
      <c r="D750" s="5"/>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14"/>
      <c r="B751" s="5"/>
      <c r="C751" s="15"/>
      <c r="D751" s="5"/>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14"/>
      <c r="B752" s="5"/>
      <c r="C752" s="15"/>
      <c r="D752" s="5"/>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14"/>
      <c r="B753" s="5"/>
      <c r="C753" s="15"/>
      <c r="D753" s="5"/>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14"/>
      <c r="B754" s="5"/>
      <c r="C754" s="15"/>
      <c r="D754" s="5"/>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14"/>
      <c r="B755" s="5"/>
      <c r="C755" s="15"/>
      <c r="D755" s="5"/>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14"/>
      <c r="B756" s="5"/>
      <c r="C756" s="15"/>
      <c r="D756" s="5"/>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14"/>
      <c r="B757" s="5"/>
      <c r="C757" s="15"/>
      <c r="D757" s="5"/>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14"/>
      <c r="B758" s="5"/>
      <c r="C758" s="15"/>
      <c r="D758" s="5"/>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14"/>
      <c r="B759" s="5"/>
      <c r="C759" s="15"/>
      <c r="D759" s="5"/>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14"/>
      <c r="B760" s="5"/>
      <c r="C760" s="15"/>
      <c r="D760" s="5"/>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14"/>
      <c r="B761" s="5"/>
      <c r="C761" s="15"/>
      <c r="D761" s="5"/>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14"/>
      <c r="B762" s="5"/>
      <c r="C762" s="15"/>
      <c r="D762" s="5"/>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14"/>
      <c r="B763" s="5"/>
      <c r="C763" s="15"/>
      <c r="D763" s="5"/>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14"/>
      <c r="B764" s="5"/>
      <c r="C764" s="15"/>
      <c r="D764" s="5"/>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14"/>
      <c r="B765" s="5"/>
      <c r="C765" s="15"/>
      <c r="D765" s="5"/>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14"/>
      <c r="B766" s="5"/>
      <c r="C766" s="15"/>
      <c r="D766" s="5"/>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14"/>
      <c r="B767" s="5"/>
      <c r="C767" s="15"/>
      <c r="D767" s="5"/>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14"/>
      <c r="B768" s="5"/>
      <c r="C768" s="15"/>
      <c r="D768" s="5"/>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14"/>
      <c r="B769" s="5"/>
      <c r="C769" s="15"/>
      <c r="D769" s="5"/>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14"/>
      <c r="B770" s="5"/>
      <c r="C770" s="15"/>
      <c r="D770" s="5"/>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14"/>
      <c r="B771" s="5"/>
      <c r="C771" s="15"/>
      <c r="D771" s="5"/>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14"/>
      <c r="B772" s="5"/>
      <c r="C772" s="15"/>
      <c r="D772" s="5"/>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14"/>
      <c r="B773" s="5"/>
      <c r="C773" s="15"/>
      <c r="D773" s="5"/>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14"/>
      <c r="B774" s="5"/>
      <c r="C774" s="15"/>
      <c r="D774" s="5"/>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14"/>
      <c r="B775" s="5"/>
      <c r="C775" s="15"/>
      <c r="D775" s="5"/>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14"/>
      <c r="B776" s="5"/>
      <c r="C776" s="15"/>
      <c r="D776" s="5"/>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14"/>
      <c r="B777" s="5"/>
      <c r="C777" s="15"/>
      <c r="D777" s="5"/>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14"/>
      <c r="B778" s="5"/>
      <c r="C778" s="15"/>
      <c r="D778" s="5"/>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14"/>
      <c r="B779" s="5"/>
      <c r="C779" s="15"/>
      <c r="D779" s="5"/>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14"/>
      <c r="B780" s="5"/>
      <c r="C780" s="15"/>
      <c r="D780" s="5"/>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14"/>
      <c r="B781" s="5"/>
      <c r="C781" s="15"/>
      <c r="D781" s="5"/>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14"/>
      <c r="B782" s="5"/>
      <c r="C782" s="15"/>
      <c r="D782" s="5"/>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14"/>
      <c r="B783" s="5"/>
      <c r="C783" s="15"/>
      <c r="D783" s="5"/>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14"/>
      <c r="B784" s="5"/>
      <c r="C784" s="15"/>
      <c r="D784" s="5"/>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14"/>
      <c r="B785" s="5"/>
      <c r="C785" s="15"/>
      <c r="D785" s="5"/>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14"/>
      <c r="B786" s="5"/>
      <c r="C786" s="15"/>
      <c r="D786" s="5"/>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14"/>
      <c r="B787" s="5"/>
      <c r="C787" s="15"/>
      <c r="D787" s="5"/>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14"/>
      <c r="B788" s="5"/>
      <c r="C788" s="15"/>
      <c r="D788" s="5"/>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14"/>
      <c r="B789" s="5"/>
      <c r="C789" s="15"/>
      <c r="D789" s="5"/>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14"/>
      <c r="B790" s="5"/>
      <c r="C790" s="15"/>
      <c r="D790" s="5"/>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14"/>
      <c r="B791" s="5"/>
      <c r="C791" s="15"/>
      <c r="D791" s="5"/>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14"/>
      <c r="B792" s="5"/>
      <c r="C792" s="15"/>
      <c r="D792" s="5"/>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14"/>
      <c r="B793" s="5"/>
      <c r="C793" s="15"/>
      <c r="D793" s="5"/>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14"/>
      <c r="B794" s="5"/>
      <c r="C794" s="15"/>
      <c r="D794" s="5"/>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14"/>
      <c r="B795" s="5"/>
      <c r="C795" s="15"/>
      <c r="D795" s="5"/>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14"/>
      <c r="B796" s="5"/>
      <c r="C796" s="15"/>
      <c r="D796" s="5"/>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14"/>
      <c r="B797" s="5"/>
      <c r="C797" s="15"/>
      <c r="D797" s="5"/>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14"/>
      <c r="B798" s="5"/>
      <c r="C798" s="15"/>
      <c r="D798" s="5"/>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14"/>
      <c r="B799" s="5"/>
      <c r="C799" s="15"/>
      <c r="D799" s="5"/>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14"/>
      <c r="B800" s="5"/>
      <c r="C800" s="15"/>
      <c r="D800" s="5"/>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14"/>
      <c r="B801" s="5"/>
      <c r="C801" s="15"/>
      <c r="D801" s="5"/>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14"/>
      <c r="B802" s="5"/>
      <c r="C802" s="15"/>
      <c r="D802" s="5"/>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14"/>
      <c r="B803" s="5"/>
      <c r="C803" s="15"/>
      <c r="D803" s="5"/>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14"/>
      <c r="B804" s="5"/>
      <c r="C804" s="15"/>
      <c r="D804" s="5"/>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14"/>
      <c r="B805" s="5"/>
      <c r="C805" s="15"/>
      <c r="D805" s="5"/>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14"/>
      <c r="B806" s="5"/>
      <c r="C806" s="15"/>
      <c r="D806" s="5"/>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14"/>
      <c r="B807" s="5"/>
      <c r="C807" s="15"/>
      <c r="D807" s="5"/>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14"/>
      <c r="B808" s="5"/>
      <c r="C808" s="15"/>
      <c r="D808" s="5"/>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14"/>
      <c r="B809" s="5"/>
      <c r="C809" s="15"/>
      <c r="D809" s="5"/>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14"/>
      <c r="B810" s="5"/>
      <c r="C810" s="15"/>
      <c r="D810" s="5"/>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14"/>
      <c r="B811" s="5"/>
      <c r="C811" s="15"/>
      <c r="D811" s="5"/>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14"/>
      <c r="B812" s="5"/>
      <c r="C812" s="15"/>
      <c r="D812" s="5"/>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14"/>
      <c r="B813" s="5"/>
      <c r="C813" s="15"/>
      <c r="D813" s="5"/>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14"/>
      <c r="B814" s="5"/>
      <c r="C814" s="15"/>
      <c r="D814" s="5"/>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14"/>
      <c r="B815" s="5"/>
      <c r="C815" s="15"/>
      <c r="D815" s="5"/>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14"/>
      <c r="B816" s="5"/>
      <c r="C816" s="15"/>
      <c r="D816" s="5"/>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14"/>
      <c r="B817" s="5"/>
      <c r="C817" s="15"/>
      <c r="D817" s="5"/>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14"/>
      <c r="B818" s="5"/>
      <c r="C818" s="15"/>
      <c r="D818" s="5"/>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14"/>
      <c r="B819" s="5"/>
      <c r="C819" s="15"/>
      <c r="D819" s="5"/>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14"/>
      <c r="B820" s="5"/>
      <c r="C820" s="15"/>
      <c r="D820" s="5"/>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14"/>
      <c r="B821" s="5"/>
      <c r="C821" s="15"/>
      <c r="D821" s="5"/>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14"/>
      <c r="B822" s="5"/>
      <c r="C822" s="15"/>
      <c r="D822" s="5"/>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14"/>
      <c r="B823" s="5"/>
      <c r="C823" s="15"/>
      <c r="D823" s="5"/>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14"/>
      <c r="B824" s="5"/>
      <c r="C824" s="15"/>
      <c r="D824" s="5"/>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14"/>
      <c r="B825" s="5"/>
      <c r="C825" s="15"/>
      <c r="D825" s="5"/>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14"/>
      <c r="B826" s="5"/>
      <c r="C826" s="15"/>
      <c r="D826" s="5"/>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14"/>
      <c r="B827" s="5"/>
      <c r="C827" s="15"/>
      <c r="D827" s="5"/>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14"/>
      <c r="B828" s="5"/>
      <c r="C828" s="15"/>
      <c r="D828" s="5"/>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14"/>
      <c r="B829" s="5"/>
      <c r="C829" s="15"/>
      <c r="D829" s="5"/>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14"/>
      <c r="B830" s="5"/>
      <c r="C830" s="15"/>
      <c r="D830" s="5"/>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14"/>
      <c r="B831" s="5"/>
      <c r="C831" s="15"/>
      <c r="D831" s="5"/>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14"/>
      <c r="B832" s="5"/>
      <c r="C832" s="15"/>
      <c r="D832" s="5"/>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14"/>
      <c r="B833" s="5"/>
      <c r="C833" s="15"/>
      <c r="D833" s="5"/>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14"/>
      <c r="B834" s="5"/>
      <c r="C834" s="15"/>
      <c r="D834" s="5"/>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14"/>
      <c r="B835" s="5"/>
      <c r="C835" s="15"/>
      <c r="D835" s="5"/>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14"/>
      <c r="B836" s="5"/>
      <c r="C836" s="15"/>
      <c r="D836" s="5"/>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14"/>
      <c r="B837" s="5"/>
      <c r="C837" s="15"/>
      <c r="D837" s="5"/>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14"/>
      <c r="B838" s="5"/>
      <c r="C838" s="15"/>
      <c r="D838" s="5"/>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14"/>
      <c r="B839" s="5"/>
      <c r="C839" s="15"/>
      <c r="D839" s="5"/>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14"/>
      <c r="B840" s="5"/>
      <c r="C840" s="15"/>
      <c r="D840" s="5"/>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14"/>
      <c r="B841" s="5"/>
      <c r="C841" s="15"/>
      <c r="D841" s="5"/>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14"/>
      <c r="B842" s="5"/>
      <c r="C842" s="15"/>
      <c r="D842" s="5"/>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14"/>
      <c r="B843" s="5"/>
      <c r="C843" s="15"/>
      <c r="D843" s="5"/>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14"/>
      <c r="B844" s="5"/>
      <c r="C844" s="15"/>
      <c r="D844" s="5"/>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14"/>
      <c r="B845" s="5"/>
      <c r="C845" s="15"/>
      <c r="D845" s="5"/>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14"/>
      <c r="B846" s="5"/>
      <c r="C846" s="15"/>
      <c r="D846" s="5"/>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14"/>
      <c r="B847" s="5"/>
      <c r="C847" s="15"/>
      <c r="D847" s="5"/>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14"/>
      <c r="B848" s="5"/>
      <c r="C848" s="15"/>
      <c r="D848" s="5"/>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14"/>
      <c r="B849" s="5"/>
      <c r="C849" s="15"/>
      <c r="D849" s="5"/>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14"/>
      <c r="B850" s="5"/>
      <c r="C850" s="15"/>
      <c r="D850" s="5"/>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14"/>
      <c r="B851" s="5"/>
      <c r="C851" s="15"/>
      <c r="D851" s="5"/>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14"/>
      <c r="B852" s="5"/>
      <c r="C852" s="15"/>
      <c r="D852" s="5"/>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14"/>
      <c r="B853" s="5"/>
      <c r="C853" s="15"/>
      <c r="D853" s="5"/>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14"/>
      <c r="B854" s="5"/>
      <c r="C854" s="15"/>
      <c r="D854" s="5"/>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14"/>
      <c r="B855" s="5"/>
      <c r="C855" s="15"/>
      <c r="D855" s="5"/>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14"/>
      <c r="B856" s="5"/>
      <c r="C856" s="15"/>
      <c r="D856" s="5"/>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14"/>
      <c r="B857" s="5"/>
      <c r="C857" s="15"/>
      <c r="D857" s="5"/>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14"/>
      <c r="B858" s="5"/>
      <c r="C858" s="15"/>
      <c r="D858" s="5"/>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14"/>
      <c r="B859" s="5"/>
      <c r="C859" s="15"/>
      <c r="D859" s="5"/>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14"/>
      <c r="B860" s="5"/>
      <c r="C860" s="15"/>
      <c r="D860" s="5"/>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14"/>
      <c r="B861" s="5"/>
      <c r="C861" s="15"/>
      <c r="D861" s="5"/>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14"/>
      <c r="B862" s="5"/>
      <c r="C862" s="15"/>
      <c r="D862" s="5"/>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14"/>
      <c r="B863" s="5"/>
      <c r="C863" s="15"/>
      <c r="D863" s="5"/>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14"/>
      <c r="B864" s="5"/>
      <c r="C864" s="15"/>
      <c r="D864" s="5"/>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14"/>
      <c r="B865" s="5"/>
      <c r="C865" s="15"/>
      <c r="D865" s="5"/>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14"/>
      <c r="B866" s="5"/>
      <c r="C866" s="15"/>
      <c r="D866" s="5"/>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14"/>
      <c r="B867" s="5"/>
      <c r="C867" s="15"/>
      <c r="D867" s="5"/>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14"/>
      <c r="B868" s="5"/>
      <c r="C868" s="15"/>
      <c r="D868" s="5"/>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14"/>
      <c r="B869" s="5"/>
      <c r="C869" s="15"/>
      <c r="D869" s="5"/>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14"/>
      <c r="B870" s="5"/>
      <c r="C870" s="15"/>
      <c r="D870" s="5"/>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14"/>
      <c r="B871" s="5"/>
      <c r="C871" s="15"/>
      <c r="D871" s="5"/>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14"/>
      <c r="B872" s="5"/>
      <c r="C872" s="15"/>
      <c r="D872" s="5"/>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14"/>
      <c r="B873" s="5"/>
      <c r="C873" s="15"/>
      <c r="D873" s="5"/>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14"/>
      <c r="B874" s="5"/>
      <c r="C874" s="15"/>
      <c r="D874" s="5"/>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14"/>
      <c r="B875" s="5"/>
      <c r="C875" s="15"/>
      <c r="D875" s="5"/>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14"/>
      <c r="B876" s="5"/>
      <c r="C876" s="15"/>
      <c r="D876" s="5"/>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14"/>
      <c r="B877" s="5"/>
      <c r="C877" s="15"/>
      <c r="D877" s="5"/>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14"/>
      <c r="B878" s="5"/>
      <c r="C878" s="15"/>
      <c r="D878" s="5"/>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14"/>
      <c r="B879" s="5"/>
      <c r="C879" s="15"/>
      <c r="D879" s="5"/>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14"/>
      <c r="B880" s="5"/>
      <c r="C880" s="15"/>
      <c r="D880" s="5"/>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14"/>
      <c r="B881" s="5"/>
      <c r="C881" s="15"/>
      <c r="D881" s="5"/>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14"/>
      <c r="B882" s="5"/>
      <c r="C882" s="15"/>
      <c r="D882" s="5"/>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14"/>
      <c r="B883" s="5"/>
      <c r="C883" s="15"/>
      <c r="D883" s="5"/>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14"/>
      <c r="B884" s="5"/>
      <c r="C884" s="15"/>
      <c r="D884" s="5"/>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14"/>
      <c r="B885" s="5"/>
      <c r="C885" s="15"/>
      <c r="D885" s="5"/>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14"/>
      <c r="B886" s="5"/>
      <c r="C886" s="15"/>
      <c r="D886" s="5"/>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14"/>
      <c r="B887" s="5"/>
      <c r="C887" s="15"/>
      <c r="D887" s="5"/>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14"/>
      <c r="B888" s="5"/>
      <c r="C888" s="15"/>
      <c r="D888" s="5"/>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14"/>
      <c r="B889" s="5"/>
      <c r="C889" s="15"/>
      <c r="D889" s="5"/>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14"/>
      <c r="B890" s="5"/>
      <c r="C890" s="15"/>
      <c r="D890" s="5"/>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14"/>
      <c r="B891" s="5"/>
      <c r="C891" s="15"/>
      <c r="D891" s="5"/>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14"/>
      <c r="B892" s="5"/>
      <c r="C892" s="15"/>
      <c r="D892" s="5"/>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14"/>
      <c r="B893" s="5"/>
      <c r="C893" s="15"/>
      <c r="D893" s="5"/>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14"/>
      <c r="B894" s="5"/>
      <c r="C894" s="15"/>
      <c r="D894" s="5"/>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14"/>
      <c r="B895" s="5"/>
      <c r="C895" s="15"/>
      <c r="D895" s="5"/>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14"/>
      <c r="B896" s="5"/>
      <c r="C896" s="15"/>
      <c r="D896" s="5"/>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14"/>
      <c r="B897" s="5"/>
      <c r="C897" s="15"/>
      <c r="D897" s="5"/>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14"/>
      <c r="B898" s="5"/>
      <c r="C898" s="15"/>
      <c r="D898" s="5"/>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14"/>
      <c r="B899" s="5"/>
      <c r="C899" s="15"/>
      <c r="D899" s="5"/>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14"/>
      <c r="B900" s="5"/>
      <c r="C900" s="15"/>
      <c r="D900" s="5"/>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14"/>
      <c r="B901" s="5"/>
      <c r="C901" s="15"/>
      <c r="D901" s="5"/>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14"/>
      <c r="B902" s="5"/>
      <c r="C902" s="15"/>
      <c r="D902" s="5"/>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14"/>
      <c r="B903" s="5"/>
      <c r="C903" s="15"/>
      <c r="D903" s="5"/>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14"/>
      <c r="B904" s="5"/>
      <c r="C904" s="15"/>
      <c r="D904" s="5"/>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14"/>
      <c r="B905" s="5"/>
      <c r="C905" s="15"/>
      <c r="D905" s="5"/>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14"/>
      <c r="B906" s="5"/>
      <c r="C906" s="15"/>
      <c r="D906" s="5"/>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14"/>
      <c r="B907" s="5"/>
      <c r="C907" s="15"/>
      <c r="D907" s="5"/>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14"/>
      <c r="B908" s="5"/>
      <c r="C908" s="15"/>
      <c r="D908" s="5"/>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14"/>
      <c r="B909" s="5"/>
      <c r="C909" s="15"/>
      <c r="D909" s="5"/>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14"/>
      <c r="B910" s="5"/>
      <c r="C910" s="15"/>
      <c r="D910" s="5"/>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14"/>
      <c r="B911" s="5"/>
      <c r="C911" s="15"/>
      <c r="D911" s="5"/>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14"/>
      <c r="B912" s="5"/>
      <c r="C912" s="15"/>
      <c r="D912" s="5"/>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14"/>
      <c r="B913" s="5"/>
      <c r="C913" s="15"/>
      <c r="D913" s="5"/>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14"/>
      <c r="B914" s="5"/>
      <c r="C914" s="15"/>
      <c r="D914" s="5"/>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14"/>
      <c r="B915" s="5"/>
      <c r="C915" s="15"/>
      <c r="D915" s="5"/>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14"/>
      <c r="B916" s="5"/>
      <c r="C916" s="15"/>
      <c r="D916" s="5"/>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14"/>
      <c r="B917" s="5"/>
      <c r="C917" s="15"/>
      <c r="D917" s="5"/>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14"/>
      <c r="B918" s="5"/>
      <c r="C918" s="15"/>
      <c r="D918" s="5"/>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14"/>
      <c r="B919" s="5"/>
      <c r="C919" s="15"/>
      <c r="D919" s="5"/>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14"/>
      <c r="B920" s="5"/>
      <c r="C920" s="15"/>
      <c r="D920" s="5"/>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14"/>
      <c r="B921" s="5"/>
      <c r="C921" s="15"/>
      <c r="D921" s="5"/>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14"/>
      <c r="B922" s="5"/>
      <c r="C922" s="15"/>
      <c r="D922" s="5"/>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14"/>
      <c r="B923" s="5"/>
      <c r="C923" s="15"/>
      <c r="D923" s="5"/>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14"/>
      <c r="B924" s="5"/>
      <c r="C924" s="15"/>
      <c r="D924" s="5"/>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14"/>
      <c r="B925" s="5"/>
      <c r="C925" s="15"/>
      <c r="D925" s="5"/>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14"/>
      <c r="B926" s="5"/>
      <c r="C926" s="15"/>
      <c r="D926" s="5"/>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14"/>
      <c r="B927" s="5"/>
      <c r="C927" s="15"/>
      <c r="D927" s="5"/>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14"/>
      <c r="B928" s="5"/>
      <c r="C928" s="15"/>
      <c r="D928" s="5"/>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14"/>
      <c r="B929" s="5"/>
      <c r="C929" s="15"/>
      <c r="D929" s="5"/>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14"/>
      <c r="B930" s="5"/>
      <c r="C930" s="15"/>
      <c r="D930" s="5"/>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14"/>
      <c r="B931" s="5"/>
      <c r="C931" s="15"/>
      <c r="D931" s="5"/>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14"/>
      <c r="B932" s="5"/>
      <c r="C932" s="15"/>
      <c r="D932" s="5"/>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14"/>
      <c r="B933" s="5"/>
      <c r="C933" s="15"/>
      <c r="D933" s="5"/>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14"/>
      <c r="B934" s="5"/>
      <c r="C934" s="15"/>
      <c r="D934" s="5"/>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14"/>
      <c r="B935" s="5"/>
      <c r="C935" s="15"/>
      <c r="D935" s="5"/>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14"/>
      <c r="B936" s="5"/>
      <c r="C936" s="15"/>
      <c r="D936" s="5"/>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14"/>
      <c r="B937" s="5"/>
      <c r="C937" s="15"/>
      <c r="D937" s="5"/>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14"/>
      <c r="B938" s="5"/>
      <c r="C938" s="15"/>
      <c r="D938" s="5"/>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14"/>
      <c r="B939" s="5"/>
      <c r="C939" s="15"/>
      <c r="D939" s="5"/>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14"/>
      <c r="B940" s="5"/>
      <c r="C940" s="15"/>
      <c r="D940" s="5"/>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14"/>
      <c r="B941" s="5"/>
      <c r="C941" s="15"/>
      <c r="D941" s="5"/>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14"/>
      <c r="B942" s="5"/>
      <c r="C942" s="15"/>
      <c r="D942" s="5"/>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14"/>
      <c r="B943" s="5"/>
      <c r="C943" s="15"/>
      <c r="D943" s="5"/>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14"/>
      <c r="B944" s="5"/>
      <c r="C944" s="15"/>
      <c r="D944" s="5"/>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14"/>
      <c r="B945" s="5"/>
      <c r="C945" s="15"/>
      <c r="D945" s="5"/>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14"/>
      <c r="B946" s="5"/>
      <c r="C946" s="15"/>
      <c r="D946" s="5"/>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14"/>
      <c r="B947" s="5"/>
      <c r="C947" s="15"/>
      <c r="D947" s="5"/>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14"/>
      <c r="B948" s="5"/>
      <c r="C948" s="15"/>
      <c r="D948" s="5"/>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14"/>
      <c r="B949" s="5"/>
      <c r="C949" s="15"/>
      <c r="D949" s="5"/>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14"/>
      <c r="B950" s="5"/>
      <c r="C950" s="15"/>
      <c r="D950" s="5"/>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14"/>
      <c r="B951" s="5"/>
      <c r="C951" s="15"/>
      <c r="D951" s="5"/>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14"/>
      <c r="B952" s="5"/>
      <c r="C952" s="15"/>
      <c r="D952" s="5"/>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14"/>
      <c r="B953" s="5"/>
      <c r="C953" s="15"/>
      <c r="D953" s="5"/>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14"/>
      <c r="B954" s="5"/>
      <c r="C954" s="15"/>
      <c r="D954" s="5"/>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14"/>
      <c r="B955" s="5"/>
      <c r="C955" s="15"/>
      <c r="D955" s="5"/>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14"/>
      <c r="B956" s="5"/>
      <c r="C956" s="15"/>
      <c r="D956" s="5"/>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14"/>
      <c r="B957" s="5"/>
      <c r="C957" s="15"/>
      <c r="D957" s="5"/>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14"/>
      <c r="B958" s="5"/>
      <c r="C958" s="15"/>
      <c r="D958" s="5"/>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14"/>
      <c r="B959" s="5"/>
      <c r="C959" s="15"/>
      <c r="D959" s="5"/>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14"/>
      <c r="B960" s="5"/>
      <c r="C960" s="15"/>
      <c r="D960" s="5"/>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14"/>
      <c r="B961" s="5"/>
      <c r="C961" s="15"/>
      <c r="D961" s="5"/>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14"/>
      <c r="B962" s="5"/>
      <c r="C962" s="15"/>
      <c r="D962" s="5"/>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14"/>
      <c r="B963" s="5"/>
      <c r="C963" s="15"/>
      <c r="D963" s="5"/>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14"/>
      <c r="B964" s="5"/>
      <c r="C964" s="15"/>
      <c r="D964" s="5"/>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14"/>
      <c r="B965" s="5"/>
      <c r="C965" s="15"/>
      <c r="D965" s="5"/>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14"/>
      <c r="B966" s="5"/>
      <c r="C966" s="15"/>
      <c r="D966" s="5"/>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14"/>
      <c r="B967" s="5"/>
      <c r="C967" s="15"/>
      <c r="D967" s="5"/>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14"/>
      <c r="B968" s="5"/>
      <c r="C968" s="15"/>
      <c r="D968" s="5"/>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14"/>
      <c r="B969" s="5"/>
      <c r="C969" s="15"/>
      <c r="D969" s="5"/>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14"/>
      <c r="B970" s="5"/>
      <c r="C970" s="15"/>
      <c r="D970" s="5"/>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14"/>
      <c r="B971" s="5"/>
      <c r="C971" s="15"/>
      <c r="D971" s="5"/>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14"/>
      <c r="B972" s="5"/>
      <c r="C972" s="15"/>
      <c r="D972" s="5"/>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14"/>
      <c r="B973" s="5"/>
      <c r="C973" s="15"/>
      <c r="D973" s="5"/>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14"/>
      <c r="B974" s="5"/>
      <c r="C974" s="15"/>
      <c r="D974" s="5"/>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14"/>
      <c r="B975" s="5"/>
      <c r="C975" s="15"/>
      <c r="D975" s="5"/>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14"/>
      <c r="B976" s="5"/>
      <c r="C976" s="15"/>
      <c r="D976" s="5"/>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14"/>
      <c r="B977" s="5"/>
      <c r="C977" s="15"/>
      <c r="D977" s="5"/>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14"/>
      <c r="B978" s="5"/>
      <c r="C978" s="15"/>
      <c r="D978" s="5"/>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14"/>
      <c r="B979" s="5"/>
      <c r="C979" s="15"/>
      <c r="D979" s="5"/>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14"/>
      <c r="B980" s="5"/>
      <c r="C980" s="15"/>
      <c r="D980" s="5"/>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14"/>
      <c r="B981" s="5"/>
      <c r="C981" s="15"/>
      <c r="D981" s="5"/>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14"/>
      <c r="B982" s="5"/>
      <c r="C982" s="15"/>
      <c r="D982" s="5"/>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14"/>
      <c r="B983" s="5"/>
      <c r="C983" s="15"/>
      <c r="D983" s="5"/>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14"/>
      <c r="B984" s="5"/>
      <c r="C984" s="15"/>
      <c r="D984" s="5"/>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14"/>
      <c r="B985" s="5"/>
      <c r="C985" s="15"/>
      <c r="D985" s="5"/>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14"/>
      <c r="B986" s="5"/>
      <c r="C986" s="15"/>
      <c r="D986" s="5"/>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14"/>
      <c r="B987" s="5"/>
      <c r="C987" s="15"/>
      <c r="D987" s="5"/>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14"/>
      <c r="B988" s="5"/>
      <c r="C988" s="15"/>
      <c r="D988" s="5"/>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14"/>
      <c r="B989" s="5"/>
      <c r="C989" s="15"/>
      <c r="D989" s="5"/>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14"/>
      <c r="B990" s="5"/>
      <c r="C990" s="15"/>
      <c r="D990" s="5"/>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14"/>
      <c r="B991" s="5"/>
      <c r="C991" s="15"/>
      <c r="D991" s="5"/>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14"/>
      <c r="B992" s="5"/>
      <c r="C992" s="15"/>
      <c r="D992" s="5"/>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14"/>
      <c r="B993" s="5"/>
      <c r="C993" s="15"/>
      <c r="D993" s="5"/>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14"/>
      <c r="B994" s="5"/>
      <c r="C994" s="15"/>
      <c r="D994" s="5"/>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14"/>
      <c r="B995" s="5"/>
      <c r="C995" s="15"/>
      <c r="D995" s="5"/>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14"/>
      <c r="B996" s="5"/>
      <c r="C996" s="15"/>
      <c r="D996" s="5"/>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14"/>
      <c r="B997" s="5"/>
      <c r="C997" s="15"/>
      <c r="D997" s="5"/>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14"/>
      <c r="B998" s="5"/>
      <c r="C998" s="15"/>
      <c r="D998" s="5"/>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14"/>
      <c r="B999" s="5"/>
      <c r="C999" s="15"/>
      <c r="D999" s="5"/>
      <c r="E999" s="3"/>
      <c r="F999" s="3"/>
      <c r="G999" s="3"/>
      <c r="H999" s="3"/>
      <c r="I999" s="3"/>
      <c r="J999" s="3"/>
      <c r="K999" s="3"/>
      <c r="L999" s="3"/>
      <c r="M999" s="3"/>
      <c r="N999" s="3"/>
      <c r="O999" s="3"/>
      <c r="P999" s="3"/>
      <c r="Q999" s="3"/>
      <c r="R999" s="3"/>
      <c r="S999" s="3"/>
      <c r="T999" s="3"/>
      <c r="U999" s="3"/>
      <c r="V999" s="3"/>
      <c r="W999" s="3"/>
      <c r="X999" s="3"/>
      <c r="Y999" s="3"/>
      <c r="Z999" s="3"/>
    </row>
  </sheetData>
  <mergeCells count="1">
    <mergeCell ref="C18:E18"/>
  </mergeCells>
  <hyperlinks>
    <hyperlink ref="C11" r:id="rId1" xr:uid="{00000000-0004-0000-0100-000007000000}"/>
    <hyperlink ref="D29" r:id="rId2" xr:uid="{00000000-0004-0000-0100-00000B000000}"/>
    <hyperlink ref="C2" r:id="rId3" xr:uid="{CDD6187F-E969-A24E-A0E4-A162B715E152}"/>
    <hyperlink ref="C3" r:id="rId4" xr:uid="{ABEC006B-8D58-F348-A387-1289A920F892}"/>
    <hyperlink ref="C5" r:id="rId5" xr:uid="{E2478C7C-19EF-A145-B9E5-226435040ACF}"/>
    <hyperlink ref="C8" r:id="rId6" xr:uid="{327EE76D-B43A-3B4D-B598-BCDDC20DE330}"/>
    <hyperlink ref="C9" r:id="rId7" xr:uid="{CC41313B-49AC-BF42-A5C5-9A5EE7C2AF14}"/>
    <hyperlink ref="C15" r:id="rId8" xr:uid="{F3CE6181-6107-EB44-8C5B-82519037ED80}"/>
    <hyperlink ref="C19" r:id="rId9" display="FY2019 - FY2021" xr:uid="{964BD21A-A2E0-1945-A8A6-CAF9DF61380F}"/>
    <hyperlink ref="C20" r:id="rId10" display="FY2019 - FY2021" xr:uid="{6A4A26A7-06D8-5243-8C5B-FABD70B20B48}"/>
    <hyperlink ref="C33" r:id="rId11" display="FY2019 - FY2021" xr:uid="{754D01F6-B5A8-4442-989D-BAC8BCD1448F}"/>
    <hyperlink ref="C29" r:id="rId12" display="2017-2020" xr:uid="{4A9DE38D-2EC3-A546-8B7F-A4FE057C6AFE}"/>
    <hyperlink ref="C30" r:id="rId13" display="2017-2020" xr:uid="{1D4BE765-3F64-6241-9874-3824ABDC44A5}"/>
    <hyperlink ref="E29" r:id="rId14" display="Guatemala 2020" xr:uid="{AF99275C-34A4-6C4C-B473-AD7E4AAAEF7B}"/>
    <hyperlink ref="E30" r:id="rId15" display="Guatemala 2020" xr:uid="{3A99321A-D8F2-C246-95B6-A3C22577022E}"/>
    <hyperlink ref="F29" r:id="rId16" display="Guatemala 2020 was calculated by using the total number of recognized refugees from 2013-2021 and subtracting the yearly totals. 2013-2017 here" xr:uid="{EAB8C754-6DE7-114C-9FAC-9AD17CC61E2A}"/>
    <hyperlink ref="F30" r:id="rId17" display="Guatemala 2020 was calculated by using the total number of complementary protection recipients from 2013-2021 and subtracting the yearly totals." xr:uid="{79C5C196-E0D7-C842-AE16-1245C43A53E6}"/>
    <hyperlink ref="C6" r:id="rId18" xr:uid="{8C9F0420-9895-A841-B519-A5D1035BA0A9}"/>
    <hyperlink ref="D30" r:id="rId19" xr:uid="{3CEFBB20-D9A3-2B4C-A79F-340BC182D8C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vt:lpstr>
      <vt:lpstr>Definitions and 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Microsoft Office User</cp:lastModifiedBy>
  <dcterms:created xsi:type="dcterms:W3CDTF">2021-08-03T14:01:45Z</dcterms:created>
  <dcterms:modified xsi:type="dcterms:W3CDTF">2021-09-28T14:03:10Z</dcterms:modified>
</cp:coreProperties>
</file>